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drawings/drawing5.xml" ContentType="application/vnd.openxmlformats-officedocument.drawingml.chartshapes+xml"/>
  <Override PartName="/xl/charts/chart7.xml" ContentType="application/vnd.openxmlformats-officedocument.drawingml.chart+xml"/>
  <Override PartName="/xl/drawings/drawing6.xml" ContentType="application/vnd.openxmlformats-officedocument.drawingml.chartshapes+xml"/>
  <Override PartName="/xl/charts/chart8.xml" ContentType="application/vnd.openxmlformats-officedocument.drawingml.chart+xml"/>
  <Override PartName="/xl/drawings/drawing7.xml" ContentType="application/vnd.openxmlformats-officedocument.drawing+xml"/>
  <Override PartName="/xl/charts/chart9.xml" ContentType="application/vnd.openxmlformats-officedocument.drawingml.chart+xml"/>
  <Override PartName="/xl/drawings/drawing8.xml" ContentType="application/vnd.openxmlformats-officedocument.drawing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ml.chartshapes+xml"/>
  <Override PartName="/xl/charts/chart14.xml" ContentType="application/vnd.openxmlformats-officedocument.drawingml.chart+xml"/>
  <Override PartName="/xl/drawings/drawing14.xml" ContentType="application/vnd.openxmlformats-officedocument.drawingml.chartshapes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drawings/drawing17.xml" ContentType="application/vnd.openxmlformats-officedocument.drawingml.chartshapes+xml"/>
  <Override PartName="/xl/charts/chart1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ml.chartshapes+xml"/>
  <Override PartName="/xl/charts/chart22.xml" ContentType="application/vnd.openxmlformats-officedocument.drawingml.chart+xml"/>
  <Override PartName="/xl/drawings/drawing22.xml" ContentType="application/vnd.openxmlformats-officedocument.drawingml.chartshapes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ml.chartshapes+xml"/>
  <Override PartName="/xl/charts/chart25.xml" ContentType="application/vnd.openxmlformats-officedocument.drawingml.chart+xml"/>
  <Override PartName="/xl/drawings/drawing25.xml" ContentType="application/vnd.openxmlformats-officedocument.drawingml.chartshapes+xml"/>
  <Override PartName="/xl/drawings/drawing26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8.xml" ContentType="application/vnd.openxmlformats-officedocument.drawing+xml"/>
  <Override PartName="/xl/charts/chart30.xml" ContentType="application/vnd.openxmlformats-officedocument.drawingml.chart+xml"/>
  <Override PartName="/xl/drawings/drawing29.xml" ContentType="application/vnd.openxmlformats-officedocument.drawing+xml"/>
  <Override PartName="/xl/charts/chart31.xml" ContentType="application/vnd.openxmlformats-officedocument.drawingml.chart+xml"/>
  <Override PartName="/xl/drawings/drawing30.xml" ContentType="application/vnd.openxmlformats-officedocument.drawing+xml"/>
  <Override PartName="/xl/charts/chart32.xml" ContentType="application/vnd.openxmlformats-officedocument.drawingml.chart+xml"/>
  <Override PartName="/xl/drawings/drawing31.xml" ContentType="application/vnd.openxmlformats-officedocument.drawing+xml"/>
  <Override PartName="/xl/charts/chart33.xml" ContentType="application/vnd.openxmlformats-officedocument.drawingml.chart+xml"/>
  <Override PartName="/xl/drawings/drawing32.xml" ContentType="application/vnd.openxmlformats-officedocument.drawing+xml"/>
  <Override PartName="/xl/charts/chart34.xml" ContentType="application/vnd.openxmlformats-officedocument.drawingml.chart+xml"/>
  <Override PartName="/xl/drawings/drawing33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reddy\DEPT\PHIBCS\PHI\Publications\Health Topic\Cancer\Scottish Bowel Screening\2022-02-08\"/>
    </mc:Choice>
  </mc:AlternateContent>
  <bookViews>
    <workbookView xWindow="0" yWindow="0" windowWidth="19200" windowHeight="7065" tabRatio="649"/>
  </bookViews>
  <sheets>
    <sheet name="Cover" sheetId="1" r:id="rId1"/>
    <sheet name="Notes" sheetId="3" r:id="rId2"/>
    <sheet name="KPI_list" sheetId="4" r:id="rId3"/>
    <sheet name="SII_RII_data" sheetId="46" state="hidden" r:id="rId4"/>
    <sheet name="funnel_Limits&amp;Scot" sheetId="43" state="hidden" r:id="rId5"/>
    <sheet name="funnel_X-axis" sheetId="41" state="hidden" r:id="rId6"/>
    <sheet name="figure19" sheetId="42" state="hidden" r:id="rId7"/>
    <sheet name="targets" sheetId="40" state="hidden" r:id="rId8"/>
    <sheet name="TSData" sheetId="45" state="hidden" r:id="rId9"/>
    <sheet name="data" sheetId="44" state="hidden" r:id="rId10"/>
    <sheet name="KPI_1" sheetId="2" r:id="rId11"/>
    <sheet name="KPI_2" sheetId="7" r:id="rId12"/>
    <sheet name="KPI_3" sheetId="5" r:id="rId13"/>
    <sheet name="KPI_4" sheetId="12" r:id="rId14"/>
    <sheet name="KPI_5" sheetId="13" r:id="rId15"/>
    <sheet name="KPI_6" sheetId="14" r:id="rId16"/>
    <sheet name="KPI_7" sheetId="15" r:id="rId17"/>
    <sheet name="KPI_8" sheetId="16" r:id="rId18"/>
    <sheet name="KPI_9-11" sheetId="17" r:id="rId19"/>
    <sheet name="KPI_12-14" sheetId="18" r:id="rId20"/>
    <sheet name="KPI_15" sheetId="19" r:id="rId21"/>
    <sheet name="KPI_16" sheetId="20" r:id="rId22"/>
    <sheet name="KPI_17" sheetId="21" r:id="rId23"/>
    <sheet name="KPI_18" sheetId="22" r:id="rId24"/>
    <sheet name="KPI_19" sheetId="23" r:id="rId25"/>
    <sheet name="KPI_20" sheetId="24" r:id="rId26"/>
    <sheet name="KPI_21" sheetId="25" r:id="rId27"/>
    <sheet name="KPI_22" sheetId="26" r:id="rId28"/>
    <sheet name="KPI_23" sheetId="27" r:id="rId29"/>
    <sheet name="KPI_24" sheetId="28" r:id="rId30"/>
    <sheet name="KPI_25" sheetId="29" r:id="rId31"/>
    <sheet name="KPI_26-28" sheetId="30" r:id="rId32"/>
    <sheet name="A1-Population by sex and HB" sheetId="47" r:id="rId33"/>
    <sheet name="A2-Population by age and HB" sheetId="48" r:id="rId34"/>
    <sheet name="A3-Popn. by deprivation and HB" sheetId="49" r:id="rId35"/>
  </sheets>
  <definedNames>
    <definedName name="_xlnm._FilterDatabase" localSheetId="34" hidden="1">'A3-Popn. by deprivation and HB'!$B$4:$I$18</definedName>
    <definedName name="_xlnm._FilterDatabase" localSheetId="9" hidden="1">data!$P$10:$AI$106</definedName>
    <definedName name="_xlnm._FilterDatabase" localSheetId="3" hidden="1">SII_RII_data!$A$6:$D$12</definedName>
    <definedName name="_xlnm._FilterDatabase" localSheetId="8" hidden="1">TSData!$A$6:$D$222</definedName>
    <definedName name="_xlnm.Print_Area" localSheetId="34">'A3-Popn. by deprivation and HB'!$A$1:$L$46</definedName>
    <definedName name="_xlnm.Print_Area" localSheetId="0">Cover!$A$1:$W$53</definedName>
    <definedName name="_xlnm.Print_Area" localSheetId="10">KPI_1!$A$1:$Q$105</definedName>
    <definedName name="_xlnm.Print_Area" localSheetId="11">KPI_2!$A$1:$Q$190</definedName>
    <definedName name="_xlnm.Print_Area" localSheetId="16">KPI_7!$A$1:$Q$53</definedName>
    <definedName name="_xlnm.Print_Area" localSheetId="1">Notes!$A$1:$W$80</definedName>
  </definedNames>
  <calcPr calcId="162913"/>
</workbook>
</file>

<file path=xl/calcChain.xml><?xml version="1.0" encoding="utf-8"?>
<calcChain xmlns="http://schemas.openxmlformats.org/spreadsheetml/2006/main">
  <c r="C19" i="49" l="1"/>
  <c r="D19" i="49"/>
  <c r="E19" i="49"/>
  <c r="F19" i="49"/>
  <c r="G19" i="49"/>
  <c r="O15" i="15" l="1"/>
  <c r="O16" i="15"/>
  <c r="O14" i="15"/>
  <c r="D44" i="30" l="1"/>
  <c r="E44" i="30"/>
  <c r="F44" i="30"/>
  <c r="G44" i="30"/>
  <c r="H44" i="30"/>
  <c r="I44" i="30"/>
  <c r="J44" i="30"/>
  <c r="K44" i="30"/>
  <c r="L44" i="30"/>
  <c r="M44" i="30"/>
  <c r="N44" i="30"/>
  <c r="O44" i="30"/>
  <c r="P44" i="30"/>
  <c r="Q44" i="30"/>
  <c r="D45" i="30"/>
  <c r="E45" i="30"/>
  <c r="F45" i="30"/>
  <c r="G45" i="30"/>
  <c r="H45" i="30"/>
  <c r="I45" i="30"/>
  <c r="J45" i="30"/>
  <c r="K45" i="30"/>
  <c r="L45" i="30"/>
  <c r="M45" i="30"/>
  <c r="N45" i="30"/>
  <c r="O45" i="30"/>
  <c r="P45" i="30"/>
  <c r="Q45" i="30"/>
  <c r="D46" i="30"/>
  <c r="E46" i="30"/>
  <c r="F46" i="30"/>
  <c r="G46" i="30"/>
  <c r="H46" i="30"/>
  <c r="I46" i="30"/>
  <c r="J46" i="30"/>
  <c r="K46" i="30"/>
  <c r="L46" i="30"/>
  <c r="M46" i="30"/>
  <c r="N46" i="30"/>
  <c r="O46" i="30"/>
  <c r="P46" i="30"/>
  <c r="Q46" i="30"/>
  <c r="C45" i="30"/>
  <c r="C46" i="30"/>
  <c r="C44" i="30"/>
  <c r="D27" i="30"/>
  <c r="E27" i="30"/>
  <c r="F27" i="30"/>
  <c r="G27" i="30"/>
  <c r="H27" i="30"/>
  <c r="I27" i="30"/>
  <c r="J27" i="30"/>
  <c r="K27" i="30"/>
  <c r="L27" i="30"/>
  <c r="M27" i="30"/>
  <c r="N27" i="30"/>
  <c r="O27" i="30"/>
  <c r="P27" i="30"/>
  <c r="Q27" i="30"/>
  <c r="D28" i="30"/>
  <c r="E28" i="30"/>
  <c r="F28" i="30"/>
  <c r="G28" i="30"/>
  <c r="H28" i="30"/>
  <c r="I28" i="30"/>
  <c r="J28" i="30"/>
  <c r="K28" i="30"/>
  <c r="L28" i="30"/>
  <c r="M28" i="30"/>
  <c r="N28" i="30"/>
  <c r="O28" i="30"/>
  <c r="P28" i="30"/>
  <c r="Q28" i="30"/>
  <c r="D29" i="30"/>
  <c r="E29" i="30"/>
  <c r="F29" i="30"/>
  <c r="G29" i="30"/>
  <c r="H29" i="30"/>
  <c r="I29" i="30"/>
  <c r="J29" i="30"/>
  <c r="K29" i="30"/>
  <c r="L29" i="30"/>
  <c r="M29" i="30"/>
  <c r="N29" i="30"/>
  <c r="O29" i="30"/>
  <c r="P29" i="30"/>
  <c r="Q29" i="30"/>
  <c r="C28" i="30"/>
  <c r="C29" i="30"/>
  <c r="C27" i="30"/>
  <c r="D10" i="30"/>
  <c r="E10" i="30"/>
  <c r="F10" i="30"/>
  <c r="G10" i="30"/>
  <c r="H10" i="30"/>
  <c r="I10" i="30"/>
  <c r="J10" i="30"/>
  <c r="K10" i="30"/>
  <c r="L10" i="30"/>
  <c r="M10" i="30"/>
  <c r="N10" i="30"/>
  <c r="O10" i="30"/>
  <c r="P10" i="30"/>
  <c r="Q10" i="30"/>
  <c r="D11" i="30"/>
  <c r="E11" i="30"/>
  <c r="F11" i="30"/>
  <c r="G11" i="30"/>
  <c r="H11" i="30"/>
  <c r="I11" i="30"/>
  <c r="J11" i="30"/>
  <c r="K11" i="30"/>
  <c r="L11" i="30"/>
  <c r="M11" i="30"/>
  <c r="N11" i="30"/>
  <c r="O11" i="30"/>
  <c r="P11" i="30"/>
  <c r="Q11" i="30"/>
  <c r="D12" i="30"/>
  <c r="E12" i="30"/>
  <c r="F12" i="30"/>
  <c r="G12" i="30"/>
  <c r="H12" i="30"/>
  <c r="I12" i="30"/>
  <c r="J12" i="30"/>
  <c r="K12" i="30"/>
  <c r="L12" i="30"/>
  <c r="M12" i="30"/>
  <c r="N12" i="30"/>
  <c r="O12" i="30"/>
  <c r="P12" i="30"/>
  <c r="Q12" i="30"/>
  <c r="C11" i="30"/>
  <c r="C12" i="30"/>
  <c r="C10" i="30"/>
  <c r="D14" i="29"/>
  <c r="E14" i="29"/>
  <c r="F14" i="29"/>
  <c r="G14" i="29"/>
  <c r="H14" i="29"/>
  <c r="I14" i="29"/>
  <c r="J14" i="29"/>
  <c r="K14" i="29"/>
  <c r="L14" i="29"/>
  <c r="M14" i="29"/>
  <c r="N14" i="29"/>
  <c r="O14" i="29"/>
  <c r="P14" i="29"/>
  <c r="Q14" i="29"/>
  <c r="D15" i="29"/>
  <c r="E15" i="29"/>
  <c r="F15" i="29"/>
  <c r="G15" i="29"/>
  <c r="H15" i="29"/>
  <c r="I15" i="29"/>
  <c r="J15" i="29"/>
  <c r="K15" i="29"/>
  <c r="L15" i="29"/>
  <c r="M15" i="29"/>
  <c r="N15" i="29"/>
  <c r="O15" i="29"/>
  <c r="P15" i="29"/>
  <c r="Q15" i="29"/>
  <c r="D16" i="29"/>
  <c r="E16" i="29"/>
  <c r="F16" i="29"/>
  <c r="G16" i="29"/>
  <c r="H16" i="29"/>
  <c r="I16" i="29"/>
  <c r="J16" i="29"/>
  <c r="K16" i="29"/>
  <c r="L16" i="29"/>
  <c r="M16" i="29"/>
  <c r="N16" i="29"/>
  <c r="O16" i="29"/>
  <c r="P16" i="29"/>
  <c r="Q16" i="29"/>
  <c r="C15" i="29"/>
  <c r="C16" i="29"/>
  <c r="C14" i="29"/>
  <c r="D15" i="28"/>
  <c r="E15" i="28"/>
  <c r="F15" i="28"/>
  <c r="G15" i="28"/>
  <c r="H15" i="28"/>
  <c r="I15" i="28"/>
  <c r="J15" i="28"/>
  <c r="K15" i="28"/>
  <c r="L15" i="28"/>
  <c r="M15" i="28"/>
  <c r="N15" i="28"/>
  <c r="O15" i="28"/>
  <c r="P15" i="28"/>
  <c r="Q15" i="28"/>
  <c r="D16" i="28"/>
  <c r="E16" i="28"/>
  <c r="F16" i="28"/>
  <c r="G16" i="28"/>
  <c r="H16" i="28"/>
  <c r="I16" i="28"/>
  <c r="J16" i="28"/>
  <c r="K16" i="28"/>
  <c r="L16" i="28"/>
  <c r="M16" i="28"/>
  <c r="N16" i="28"/>
  <c r="O16" i="28"/>
  <c r="P16" i="28"/>
  <c r="Q16" i="28"/>
  <c r="D17" i="28"/>
  <c r="E17" i="28"/>
  <c r="F17" i="28"/>
  <c r="G17" i="28"/>
  <c r="H17" i="28"/>
  <c r="I17" i="28"/>
  <c r="J17" i="28"/>
  <c r="K17" i="28"/>
  <c r="L17" i="28"/>
  <c r="M17" i="28"/>
  <c r="N17" i="28"/>
  <c r="O17" i="28"/>
  <c r="P17" i="28"/>
  <c r="Q17" i="28"/>
  <c r="C16" i="28"/>
  <c r="C17" i="28"/>
  <c r="C15" i="28"/>
  <c r="D15" i="27"/>
  <c r="E15" i="27"/>
  <c r="F15" i="27"/>
  <c r="G15" i="27"/>
  <c r="H15" i="27"/>
  <c r="I15" i="27"/>
  <c r="J15" i="27"/>
  <c r="K15" i="27"/>
  <c r="L15" i="27"/>
  <c r="M15" i="27"/>
  <c r="N15" i="27"/>
  <c r="O15" i="27"/>
  <c r="P15" i="27"/>
  <c r="Q15" i="27"/>
  <c r="D16" i="27"/>
  <c r="E16" i="27"/>
  <c r="F16" i="27"/>
  <c r="G16" i="27"/>
  <c r="H16" i="27"/>
  <c r="I16" i="27"/>
  <c r="J16" i="27"/>
  <c r="K16" i="27"/>
  <c r="L16" i="27"/>
  <c r="M16" i="27"/>
  <c r="N16" i="27"/>
  <c r="O16" i="27"/>
  <c r="P16" i="27"/>
  <c r="Q16" i="27"/>
  <c r="D17" i="27"/>
  <c r="E17" i="27"/>
  <c r="F17" i="27"/>
  <c r="G17" i="27"/>
  <c r="H17" i="27"/>
  <c r="I17" i="27"/>
  <c r="J17" i="27"/>
  <c r="K17" i="27"/>
  <c r="L17" i="27"/>
  <c r="M17" i="27"/>
  <c r="N17" i="27"/>
  <c r="O17" i="27"/>
  <c r="P17" i="27"/>
  <c r="Q17" i="27"/>
  <c r="C16" i="27"/>
  <c r="C17" i="27"/>
  <c r="C15" i="27"/>
  <c r="D60" i="26"/>
  <c r="E60" i="26"/>
  <c r="F60" i="26"/>
  <c r="G60" i="26"/>
  <c r="H60" i="26"/>
  <c r="I60" i="26"/>
  <c r="J60" i="26"/>
  <c r="K60" i="26"/>
  <c r="L60" i="26"/>
  <c r="M60" i="26"/>
  <c r="N60" i="26"/>
  <c r="O60" i="26"/>
  <c r="D61" i="26"/>
  <c r="E61" i="26"/>
  <c r="F61" i="26"/>
  <c r="G61" i="26"/>
  <c r="H61" i="26"/>
  <c r="I61" i="26"/>
  <c r="J61" i="26"/>
  <c r="K61" i="26"/>
  <c r="L61" i="26"/>
  <c r="M61" i="26"/>
  <c r="N61" i="26"/>
  <c r="O61" i="26"/>
  <c r="D62" i="26"/>
  <c r="E62" i="26"/>
  <c r="F62" i="26"/>
  <c r="G62" i="26"/>
  <c r="H62" i="26"/>
  <c r="I62" i="26"/>
  <c r="J62" i="26"/>
  <c r="K62" i="26"/>
  <c r="L62" i="26"/>
  <c r="M62" i="26"/>
  <c r="N62" i="26"/>
  <c r="O62" i="26"/>
  <c r="C61" i="26"/>
  <c r="C62" i="26"/>
  <c r="C60" i="26"/>
  <c r="D14" i="26"/>
  <c r="E14" i="26"/>
  <c r="F14" i="26"/>
  <c r="G14" i="26"/>
  <c r="H14" i="26"/>
  <c r="I14" i="26"/>
  <c r="J14" i="26"/>
  <c r="K14" i="26"/>
  <c r="L14" i="26"/>
  <c r="M14" i="26"/>
  <c r="N14" i="26"/>
  <c r="O14" i="26"/>
  <c r="P14" i="26"/>
  <c r="Q14" i="26"/>
  <c r="D15" i="26"/>
  <c r="E15" i="26"/>
  <c r="F15" i="26"/>
  <c r="G15" i="26"/>
  <c r="H15" i="26"/>
  <c r="I15" i="26"/>
  <c r="J15" i="26"/>
  <c r="K15" i="26"/>
  <c r="L15" i="26"/>
  <c r="M15" i="26"/>
  <c r="N15" i="26"/>
  <c r="O15" i="26"/>
  <c r="P15" i="26"/>
  <c r="Q15" i="26"/>
  <c r="D16" i="26"/>
  <c r="E16" i="26"/>
  <c r="F16" i="26"/>
  <c r="G16" i="26"/>
  <c r="H16" i="26"/>
  <c r="I16" i="26"/>
  <c r="J16" i="26"/>
  <c r="K16" i="26"/>
  <c r="L16" i="26"/>
  <c r="M16" i="26"/>
  <c r="N16" i="26"/>
  <c r="O16" i="26"/>
  <c r="P16" i="26"/>
  <c r="Q16" i="26"/>
  <c r="C15" i="26"/>
  <c r="C16" i="26"/>
  <c r="C14" i="26"/>
  <c r="D58" i="25"/>
  <c r="E58" i="25"/>
  <c r="F58" i="25"/>
  <c r="G58" i="25"/>
  <c r="H58" i="25"/>
  <c r="I58" i="25"/>
  <c r="J58" i="25"/>
  <c r="K58" i="25"/>
  <c r="L58" i="25"/>
  <c r="M58" i="25"/>
  <c r="N58" i="25"/>
  <c r="O58" i="25"/>
  <c r="D59" i="25"/>
  <c r="E59" i="25"/>
  <c r="F59" i="25"/>
  <c r="G59" i="25"/>
  <c r="H59" i="25"/>
  <c r="I59" i="25"/>
  <c r="J59" i="25"/>
  <c r="K59" i="25"/>
  <c r="L59" i="25"/>
  <c r="M59" i="25"/>
  <c r="N59" i="25"/>
  <c r="O59" i="25"/>
  <c r="D60" i="25"/>
  <c r="E60" i="25"/>
  <c r="F60" i="25"/>
  <c r="G60" i="25"/>
  <c r="H60" i="25"/>
  <c r="I60" i="25"/>
  <c r="J60" i="25"/>
  <c r="K60" i="25"/>
  <c r="L60" i="25"/>
  <c r="M60" i="25"/>
  <c r="N60" i="25"/>
  <c r="O60" i="25"/>
  <c r="C59" i="25"/>
  <c r="C60" i="25"/>
  <c r="C58" i="25"/>
  <c r="D14" i="25"/>
  <c r="E14" i="25"/>
  <c r="F14" i="25"/>
  <c r="G14" i="25"/>
  <c r="H14" i="25"/>
  <c r="I14" i="25"/>
  <c r="J14" i="25"/>
  <c r="K14" i="25"/>
  <c r="L14" i="25"/>
  <c r="M14" i="25"/>
  <c r="N14" i="25"/>
  <c r="O14" i="25"/>
  <c r="P14" i="25"/>
  <c r="Q14" i="25"/>
  <c r="D15" i="25"/>
  <c r="E15" i="25"/>
  <c r="F15" i="25"/>
  <c r="G15" i="25"/>
  <c r="H15" i="25"/>
  <c r="I15" i="25"/>
  <c r="J15" i="25"/>
  <c r="K15" i="25"/>
  <c r="L15" i="25"/>
  <c r="M15" i="25"/>
  <c r="N15" i="25"/>
  <c r="O15" i="25"/>
  <c r="P15" i="25"/>
  <c r="Q15" i="25"/>
  <c r="D16" i="25"/>
  <c r="E16" i="25"/>
  <c r="F16" i="25"/>
  <c r="G16" i="25"/>
  <c r="H16" i="25"/>
  <c r="I16" i="25"/>
  <c r="J16" i="25"/>
  <c r="K16" i="25"/>
  <c r="L16" i="25"/>
  <c r="M16" i="25"/>
  <c r="N16" i="25"/>
  <c r="O16" i="25"/>
  <c r="P16" i="25"/>
  <c r="Q16" i="25"/>
  <c r="C15" i="25"/>
  <c r="C16" i="25"/>
  <c r="C14" i="25"/>
  <c r="D15" i="24"/>
  <c r="E15" i="24"/>
  <c r="F15" i="24"/>
  <c r="G15" i="24"/>
  <c r="H15" i="24"/>
  <c r="I15" i="24"/>
  <c r="J15" i="24"/>
  <c r="K15" i="24"/>
  <c r="L15" i="24"/>
  <c r="M15" i="24"/>
  <c r="N15" i="24"/>
  <c r="O15" i="24"/>
  <c r="P15" i="24"/>
  <c r="Q15" i="24"/>
  <c r="D16" i="24"/>
  <c r="E16" i="24"/>
  <c r="F16" i="24"/>
  <c r="G16" i="24"/>
  <c r="H16" i="24"/>
  <c r="I16" i="24"/>
  <c r="J16" i="24"/>
  <c r="K16" i="24"/>
  <c r="L16" i="24"/>
  <c r="M16" i="24"/>
  <c r="N16" i="24"/>
  <c r="O16" i="24"/>
  <c r="P16" i="24"/>
  <c r="Q16" i="24"/>
  <c r="D17" i="24"/>
  <c r="E17" i="24"/>
  <c r="F17" i="24"/>
  <c r="G17" i="24"/>
  <c r="H17" i="24"/>
  <c r="I17" i="24"/>
  <c r="J17" i="24"/>
  <c r="K17" i="24"/>
  <c r="L17" i="24"/>
  <c r="M17" i="24"/>
  <c r="N17" i="24"/>
  <c r="O17" i="24"/>
  <c r="P17" i="24"/>
  <c r="Q17" i="24"/>
  <c r="C16" i="24"/>
  <c r="C17" i="24"/>
  <c r="C15" i="24"/>
  <c r="D94" i="23"/>
  <c r="E94" i="23"/>
  <c r="F94" i="23"/>
  <c r="G94" i="23"/>
  <c r="H94" i="23"/>
  <c r="I94" i="23"/>
  <c r="J94" i="23"/>
  <c r="K94" i="23"/>
  <c r="L94" i="23"/>
  <c r="M94" i="23"/>
  <c r="N94" i="23"/>
  <c r="O94" i="23"/>
  <c r="D95" i="23"/>
  <c r="E95" i="23"/>
  <c r="F95" i="23"/>
  <c r="G95" i="23"/>
  <c r="H95" i="23"/>
  <c r="I95" i="23"/>
  <c r="J95" i="23"/>
  <c r="K95" i="23"/>
  <c r="L95" i="23"/>
  <c r="M95" i="23"/>
  <c r="N95" i="23"/>
  <c r="O95" i="23"/>
  <c r="D96" i="23"/>
  <c r="E96" i="23"/>
  <c r="F96" i="23"/>
  <c r="G96" i="23"/>
  <c r="H96" i="23"/>
  <c r="I96" i="23"/>
  <c r="J96" i="23"/>
  <c r="K96" i="23"/>
  <c r="L96" i="23"/>
  <c r="M96" i="23"/>
  <c r="N96" i="23"/>
  <c r="O96" i="23"/>
  <c r="C95" i="23"/>
  <c r="C96" i="23"/>
  <c r="C94" i="23"/>
  <c r="D13" i="23"/>
  <c r="E13" i="23"/>
  <c r="F13" i="23"/>
  <c r="G13" i="23"/>
  <c r="H13" i="23"/>
  <c r="I13" i="23"/>
  <c r="J13" i="23"/>
  <c r="K13" i="23"/>
  <c r="L13" i="23"/>
  <c r="M13" i="23"/>
  <c r="N13" i="23"/>
  <c r="O13" i="23"/>
  <c r="P13" i="23"/>
  <c r="Q13" i="23"/>
  <c r="D14" i="23"/>
  <c r="E14" i="23"/>
  <c r="F14" i="23"/>
  <c r="G14" i="23"/>
  <c r="H14" i="23"/>
  <c r="I14" i="23"/>
  <c r="J14" i="23"/>
  <c r="K14" i="23"/>
  <c r="L14" i="23"/>
  <c r="M14" i="23"/>
  <c r="N14" i="23"/>
  <c r="O14" i="23"/>
  <c r="P14" i="23"/>
  <c r="Q14" i="23"/>
  <c r="D15" i="23"/>
  <c r="E15" i="23"/>
  <c r="F15" i="23"/>
  <c r="G15" i="23"/>
  <c r="H15" i="23"/>
  <c r="I15" i="23"/>
  <c r="J15" i="23"/>
  <c r="K15" i="23"/>
  <c r="L15" i="23"/>
  <c r="M15" i="23"/>
  <c r="N15" i="23"/>
  <c r="O15" i="23"/>
  <c r="P15" i="23"/>
  <c r="Q15" i="23"/>
  <c r="C14" i="23"/>
  <c r="C15" i="23"/>
  <c r="C13" i="23"/>
  <c r="D148" i="7" l="1"/>
  <c r="E148" i="7"/>
  <c r="F148" i="7"/>
  <c r="G148" i="7"/>
  <c r="H148" i="7"/>
  <c r="I148" i="7"/>
  <c r="J148" i="7"/>
  <c r="K148" i="7"/>
  <c r="L148" i="7"/>
  <c r="M148" i="7"/>
  <c r="N148" i="7"/>
  <c r="O148" i="7"/>
  <c r="D149" i="7"/>
  <c r="E149" i="7"/>
  <c r="F149" i="7"/>
  <c r="G149" i="7"/>
  <c r="H149" i="7"/>
  <c r="I149" i="7"/>
  <c r="J149" i="7"/>
  <c r="K149" i="7"/>
  <c r="L149" i="7"/>
  <c r="M149" i="7"/>
  <c r="N149" i="7"/>
  <c r="O149" i="7"/>
  <c r="D150" i="7"/>
  <c r="E150" i="7"/>
  <c r="F150" i="7"/>
  <c r="G150" i="7"/>
  <c r="H150" i="7"/>
  <c r="I150" i="7"/>
  <c r="J150" i="7"/>
  <c r="K150" i="7"/>
  <c r="L150" i="7"/>
  <c r="M150" i="7"/>
  <c r="N150" i="7"/>
  <c r="O150" i="7"/>
  <c r="C149" i="7"/>
  <c r="C150" i="7"/>
  <c r="C148" i="7"/>
  <c r="D95" i="7"/>
  <c r="E95" i="7"/>
  <c r="F95" i="7"/>
  <c r="G95" i="7"/>
  <c r="H95" i="7"/>
  <c r="I95" i="7"/>
  <c r="J95" i="7"/>
  <c r="K95" i="7"/>
  <c r="L95" i="7"/>
  <c r="M95" i="7"/>
  <c r="N95" i="7"/>
  <c r="O95" i="7"/>
  <c r="D96" i="7"/>
  <c r="E96" i="7"/>
  <c r="F96" i="7"/>
  <c r="G96" i="7"/>
  <c r="H96" i="7"/>
  <c r="I96" i="7"/>
  <c r="J96" i="7"/>
  <c r="K96" i="7"/>
  <c r="L96" i="7"/>
  <c r="M96" i="7"/>
  <c r="N96" i="7"/>
  <c r="O96" i="7"/>
  <c r="D97" i="7"/>
  <c r="E97" i="7"/>
  <c r="F97" i="7"/>
  <c r="G97" i="7"/>
  <c r="H97" i="7"/>
  <c r="I97" i="7"/>
  <c r="J97" i="7"/>
  <c r="K97" i="7"/>
  <c r="L97" i="7"/>
  <c r="M97" i="7"/>
  <c r="N97" i="7"/>
  <c r="O97" i="7"/>
  <c r="C96" i="7"/>
  <c r="C97" i="7"/>
  <c r="C95" i="7"/>
  <c r="D13" i="22" l="1"/>
  <c r="E13" i="22"/>
  <c r="F13" i="22"/>
  <c r="G13" i="22"/>
  <c r="H13" i="22"/>
  <c r="I13" i="22"/>
  <c r="J13" i="22"/>
  <c r="K13" i="22"/>
  <c r="L13" i="22"/>
  <c r="M13" i="22"/>
  <c r="N13" i="22"/>
  <c r="O13" i="22"/>
  <c r="P13" i="22"/>
  <c r="Q13" i="22"/>
  <c r="D14" i="22"/>
  <c r="E14" i="22"/>
  <c r="F14" i="22"/>
  <c r="G14" i="22"/>
  <c r="H14" i="22"/>
  <c r="I14" i="22"/>
  <c r="J14" i="22"/>
  <c r="K14" i="22"/>
  <c r="L14" i="22"/>
  <c r="M14" i="22"/>
  <c r="N14" i="22"/>
  <c r="O14" i="22"/>
  <c r="P14" i="22"/>
  <c r="Q14" i="22"/>
  <c r="D15" i="22"/>
  <c r="E15" i="22"/>
  <c r="F15" i="22"/>
  <c r="G15" i="22"/>
  <c r="H15" i="22"/>
  <c r="I15" i="22"/>
  <c r="J15" i="22"/>
  <c r="K15" i="22"/>
  <c r="L15" i="22"/>
  <c r="M15" i="22"/>
  <c r="N15" i="22"/>
  <c r="O15" i="22"/>
  <c r="P15" i="22"/>
  <c r="Q15" i="22"/>
  <c r="C14" i="22"/>
  <c r="C15" i="22"/>
  <c r="C13" i="22"/>
  <c r="D13" i="21"/>
  <c r="E13" i="21"/>
  <c r="F13" i="21"/>
  <c r="G13" i="21"/>
  <c r="H13" i="21"/>
  <c r="I13" i="21"/>
  <c r="J13" i="21"/>
  <c r="K13" i="21"/>
  <c r="L13" i="21"/>
  <c r="M13" i="21"/>
  <c r="N13" i="21"/>
  <c r="O13" i="21"/>
  <c r="P13" i="21"/>
  <c r="Q13" i="21"/>
  <c r="D14" i="21"/>
  <c r="E14" i="21"/>
  <c r="F14" i="21"/>
  <c r="G14" i="21"/>
  <c r="H14" i="21"/>
  <c r="I14" i="21"/>
  <c r="J14" i="21"/>
  <c r="K14" i="21"/>
  <c r="L14" i="21"/>
  <c r="M14" i="21"/>
  <c r="N14" i="21"/>
  <c r="O14" i="21"/>
  <c r="P14" i="21"/>
  <c r="Q14" i="21"/>
  <c r="D15" i="21"/>
  <c r="E15" i="21"/>
  <c r="F15" i="21"/>
  <c r="G15" i="21"/>
  <c r="H15" i="21"/>
  <c r="I15" i="21"/>
  <c r="J15" i="21"/>
  <c r="K15" i="21"/>
  <c r="L15" i="21"/>
  <c r="M15" i="21"/>
  <c r="N15" i="21"/>
  <c r="O15" i="21"/>
  <c r="P15" i="21"/>
  <c r="Q15" i="21"/>
  <c r="C14" i="21"/>
  <c r="C15" i="21"/>
  <c r="C13" i="21"/>
  <c r="Q15" i="19"/>
  <c r="Q16" i="19"/>
  <c r="Q17" i="19"/>
  <c r="D15" i="19"/>
  <c r="E15" i="19"/>
  <c r="F15" i="19"/>
  <c r="G15" i="19"/>
  <c r="H15" i="19"/>
  <c r="I15" i="19"/>
  <c r="J15" i="19"/>
  <c r="K15" i="19"/>
  <c r="L15" i="19"/>
  <c r="M15" i="19"/>
  <c r="N15" i="19"/>
  <c r="O15" i="19"/>
  <c r="P15" i="19"/>
  <c r="D16" i="19"/>
  <c r="E16" i="19"/>
  <c r="F16" i="19"/>
  <c r="G16" i="19"/>
  <c r="H16" i="19"/>
  <c r="I16" i="19"/>
  <c r="J16" i="19"/>
  <c r="K16" i="19"/>
  <c r="L16" i="19"/>
  <c r="M16" i="19"/>
  <c r="N16" i="19"/>
  <c r="O16" i="19"/>
  <c r="P16" i="19"/>
  <c r="D17" i="19"/>
  <c r="E17" i="19"/>
  <c r="F17" i="19"/>
  <c r="G17" i="19"/>
  <c r="H17" i="19"/>
  <c r="I17" i="19"/>
  <c r="J17" i="19"/>
  <c r="K17" i="19"/>
  <c r="L17" i="19"/>
  <c r="M17" i="19"/>
  <c r="N17" i="19"/>
  <c r="O17" i="19"/>
  <c r="P17" i="19"/>
  <c r="C16" i="19"/>
  <c r="C17" i="19"/>
  <c r="C15" i="19"/>
  <c r="D30" i="18"/>
  <c r="E30" i="18"/>
  <c r="F30" i="18"/>
  <c r="G30" i="18"/>
  <c r="H30" i="18"/>
  <c r="I30" i="18"/>
  <c r="J30" i="18"/>
  <c r="K30" i="18"/>
  <c r="L30" i="18"/>
  <c r="M30" i="18"/>
  <c r="N30" i="18"/>
  <c r="O30" i="18"/>
  <c r="P30" i="18"/>
  <c r="Q30" i="18"/>
  <c r="D31" i="18"/>
  <c r="E31" i="18"/>
  <c r="F31" i="18"/>
  <c r="G31" i="18"/>
  <c r="H31" i="18"/>
  <c r="I31" i="18"/>
  <c r="J31" i="18"/>
  <c r="K31" i="18"/>
  <c r="L31" i="18"/>
  <c r="M31" i="18"/>
  <c r="N31" i="18"/>
  <c r="O31" i="18"/>
  <c r="P31" i="18"/>
  <c r="Q31" i="18"/>
  <c r="D32" i="18"/>
  <c r="E32" i="18"/>
  <c r="F32" i="18"/>
  <c r="G32" i="18"/>
  <c r="H32" i="18"/>
  <c r="I32" i="18"/>
  <c r="J32" i="18"/>
  <c r="K32" i="18"/>
  <c r="L32" i="18"/>
  <c r="M32" i="18"/>
  <c r="N32" i="18"/>
  <c r="O32" i="18"/>
  <c r="P32" i="18"/>
  <c r="Q32" i="18"/>
  <c r="C31" i="18"/>
  <c r="C32" i="18"/>
  <c r="C30" i="18"/>
  <c r="C44" i="17"/>
  <c r="D11" i="18"/>
  <c r="E11" i="18"/>
  <c r="F11" i="18"/>
  <c r="G11" i="18"/>
  <c r="H11" i="18"/>
  <c r="I11" i="18"/>
  <c r="J11" i="18"/>
  <c r="K11" i="18"/>
  <c r="L11" i="18"/>
  <c r="M11" i="18"/>
  <c r="N11" i="18"/>
  <c r="O11" i="18"/>
  <c r="P11" i="18"/>
  <c r="Q11" i="18"/>
  <c r="D12" i="18"/>
  <c r="E12" i="18"/>
  <c r="F12" i="18"/>
  <c r="G12" i="18"/>
  <c r="H12" i="18"/>
  <c r="I12" i="18"/>
  <c r="J12" i="18"/>
  <c r="K12" i="18"/>
  <c r="L12" i="18"/>
  <c r="M12" i="18"/>
  <c r="N12" i="18"/>
  <c r="O12" i="18"/>
  <c r="P12" i="18"/>
  <c r="Q12" i="18"/>
  <c r="D13" i="18"/>
  <c r="E13" i="18"/>
  <c r="F13" i="18"/>
  <c r="G13" i="18"/>
  <c r="H13" i="18"/>
  <c r="I13" i="18"/>
  <c r="J13" i="18"/>
  <c r="K13" i="18"/>
  <c r="L13" i="18"/>
  <c r="M13" i="18"/>
  <c r="N13" i="18"/>
  <c r="O13" i="18"/>
  <c r="P13" i="18"/>
  <c r="Q13" i="18"/>
  <c r="C12" i="18"/>
  <c r="C13" i="18"/>
  <c r="C11" i="18"/>
  <c r="D95" i="16"/>
  <c r="E95" i="16"/>
  <c r="F95" i="16"/>
  <c r="G95" i="16"/>
  <c r="H95" i="16"/>
  <c r="I95" i="16"/>
  <c r="J95" i="16"/>
  <c r="K95" i="16"/>
  <c r="L95" i="16"/>
  <c r="M95" i="16"/>
  <c r="N95" i="16"/>
  <c r="O95" i="16"/>
  <c r="D96" i="16"/>
  <c r="E96" i="16"/>
  <c r="F96" i="16"/>
  <c r="G96" i="16"/>
  <c r="H96" i="16"/>
  <c r="I96" i="16"/>
  <c r="J96" i="16"/>
  <c r="K96" i="16"/>
  <c r="L96" i="16"/>
  <c r="M96" i="16"/>
  <c r="N96" i="16"/>
  <c r="O96" i="16"/>
  <c r="D97" i="16"/>
  <c r="E97" i="16"/>
  <c r="F97" i="16"/>
  <c r="G97" i="16"/>
  <c r="H97" i="16"/>
  <c r="I97" i="16"/>
  <c r="J97" i="16"/>
  <c r="K97" i="16"/>
  <c r="L97" i="16"/>
  <c r="M97" i="16"/>
  <c r="N97" i="16"/>
  <c r="O97" i="16"/>
  <c r="C96" i="16"/>
  <c r="C97" i="16"/>
  <c r="C95" i="16"/>
  <c r="C15" i="16"/>
  <c r="D95" i="5"/>
  <c r="E95" i="5"/>
  <c r="F95" i="5"/>
  <c r="G95" i="5"/>
  <c r="H95" i="5"/>
  <c r="I95" i="5"/>
  <c r="J95" i="5"/>
  <c r="K95" i="5"/>
  <c r="L95" i="5"/>
  <c r="M95" i="5"/>
  <c r="N95" i="5"/>
  <c r="O95" i="5"/>
  <c r="D96" i="5"/>
  <c r="E96" i="5"/>
  <c r="F96" i="5"/>
  <c r="G96" i="5"/>
  <c r="H96" i="5"/>
  <c r="I96" i="5"/>
  <c r="J96" i="5"/>
  <c r="K96" i="5"/>
  <c r="L96" i="5"/>
  <c r="M96" i="5"/>
  <c r="N96" i="5"/>
  <c r="O96" i="5"/>
  <c r="D97" i="5"/>
  <c r="E97" i="5"/>
  <c r="F97" i="5"/>
  <c r="G97" i="5"/>
  <c r="H97" i="5"/>
  <c r="I97" i="5"/>
  <c r="J97" i="5"/>
  <c r="K97" i="5"/>
  <c r="L97" i="5"/>
  <c r="M97" i="5"/>
  <c r="N97" i="5"/>
  <c r="O97" i="5"/>
  <c r="C96" i="5"/>
  <c r="C97" i="5"/>
  <c r="C95" i="5"/>
  <c r="C13" i="5"/>
  <c r="D19" i="7"/>
  <c r="E19" i="7"/>
  <c r="F19" i="7"/>
  <c r="G19" i="7"/>
  <c r="H19" i="7"/>
  <c r="I19" i="7"/>
  <c r="J19" i="7"/>
  <c r="K19" i="7"/>
  <c r="L19" i="7"/>
  <c r="M19" i="7"/>
  <c r="N19" i="7"/>
  <c r="O19" i="7"/>
  <c r="P19" i="7"/>
  <c r="D20" i="7"/>
  <c r="E20" i="7"/>
  <c r="F20" i="7"/>
  <c r="G20" i="7"/>
  <c r="H20" i="7"/>
  <c r="I20" i="7"/>
  <c r="J20" i="7"/>
  <c r="K20" i="7"/>
  <c r="L20" i="7"/>
  <c r="M20" i="7"/>
  <c r="N20" i="7"/>
  <c r="O20" i="7"/>
  <c r="P20" i="7"/>
  <c r="D21" i="7"/>
  <c r="E21" i="7"/>
  <c r="F21" i="7"/>
  <c r="G21" i="7"/>
  <c r="H21" i="7"/>
  <c r="I21" i="7"/>
  <c r="J21" i="7"/>
  <c r="K21" i="7"/>
  <c r="L21" i="7"/>
  <c r="M21" i="7"/>
  <c r="N21" i="7"/>
  <c r="O21" i="7"/>
  <c r="P21" i="7"/>
  <c r="D22" i="7"/>
  <c r="E22" i="7"/>
  <c r="F22" i="7"/>
  <c r="G22" i="7"/>
  <c r="H22" i="7"/>
  <c r="I22" i="7"/>
  <c r="J22" i="7"/>
  <c r="K22" i="7"/>
  <c r="L22" i="7"/>
  <c r="M22" i="7"/>
  <c r="N22" i="7"/>
  <c r="O22" i="7"/>
  <c r="P22" i="7"/>
  <c r="D23" i="7"/>
  <c r="E23" i="7"/>
  <c r="F23" i="7"/>
  <c r="G23" i="7"/>
  <c r="H23" i="7"/>
  <c r="I23" i="7"/>
  <c r="J23" i="7"/>
  <c r="K23" i="7"/>
  <c r="L23" i="7"/>
  <c r="M23" i="7"/>
  <c r="N23" i="7"/>
  <c r="O23" i="7"/>
  <c r="P23" i="7"/>
  <c r="C20" i="7"/>
  <c r="C19" i="7"/>
  <c r="D63" i="2"/>
  <c r="E63" i="2"/>
  <c r="F63" i="2"/>
  <c r="G63" i="2"/>
  <c r="H63" i="2"/>
  <c r="I63" i="2"/>
  <c r="J63" i="2"/>
  <c r="K63" i="2"/>
  <c r="L63" i="2"/>
  <c r="M63" i="2"/>
  <c r="N63" i="2"/>
  <c r="O63" i="2"/>
  <c r="D64" i="2"/>
  <c r="E64" i="2"/>
  <c r="F64" i="2"/>
  <c r="G64" i="2"/>
  <c r="H64" i="2"/>
  <c r="I64" i="2"/>
  <c r="J64" i="2"/>
  <c r="K64" i="2"/>
  <c r="L64" i="2"/>
  <c r="M64" i="2"/>
  <c r="N64" i="2"/>
  <c r="O64" i="2"/>
  <c r="D65" i="2"/>
  <c r="E65" i="2"/>
  <c r="F65" i="2"/>
  <c r="G65" i="2"/>
  <c r="H65" i="2"/>
  <c r="I65" i="2"/>
  <c r="J65" i="2"/>
  <c r="K65" i="2"/>
  <c r="L65" i="2"/>
  <c r="M65" i="2"/>
  <c r="N65" i="2"/>
  <c r="O65" i="2"/>
  <c r="C65" i="2"/>
  <c r="C64" i="2"/>
  <c r="C63" i="2"/>
  <c r="D18" i="2"/>
  <c r="E18" i="2"/>
  <c r="F18" i="2"/>
  <c r="G18" i="2"/>
  <c r="H18" i="2"/>
  <c r="I18" i="2"/>
  <c r="J18" i="2"/>
  <c r="K18" i="2"/>
  <c r="L18" i="2"/>
  <c r="M18" i="2"/>
  <c r="N18" i="2"/>
  <c r="O18" i="2"/>
  <c r="P18" i="2"/>
  <c r="Q18" i="2"/>
  <c r="D19" i="2"/>
  <c r="E19" i="2"/>
  <c r="F19" i="2"/>
  <c r="G19" i="2"/>
  <c r="H19" i="2"/>
  <c r="I19" i="2"/>
  <c r="J19" i="2"/>
  <c r="K19" i="2"/>
  <c r="L19" i="2"/>
  <c r="M19" i="2"/>
  <c r="N19" i="2"/>
  <c r="O19" i="2"/>
  <c r="P19" i="2"/>
  <c r="Q19" i="2"/>
  <c r="D20" i="2"/>
  <c r="E20" i="2"/>
  <c r="F20" i="2"/>
  <c r="G20" i="2"/>
  <c r="H20" i="2"/>
  <c r="I20" i="2"/>
  <c r="J20" i="2"/>
  <c r="K20" i="2"/>
  <c r="L20" i="2"/>
  <c r="M20" i="2"/>
  <c r="N20" i="2"/>
  <c r="O20" i="2"/>
  <c r="P20" i="2"/>
  <c r="Q20" i="2"/>
  <c r="C19" i="2"/>
  <c r="C18" i="2"/>
  <c r="M12" i="44" l="1"/>
  <c r="L18" i="44"/>
  <c r="I76" i="44"/>
  <c r="I78" i="44"/>
  <c r="J78" i="44"/>
  <c r="K78" i="44"/>
  <c r="L78" i="44"/>
  <c r="M78" i="44"/>
  <c r="I79" i="44"/>
  <c r="J79" i="44"/>
  <c r="K79" i="44"/>
  <c r="L79" i="44"/>
  <c r="M79" i="44"/>
  <c r="I80" i="44"/>
  <c r="J80" i="44"/>
  <c r="K80" i="44"/>
  <c r="L80" i="44"/>
  <c r="M80" i="44"/>
  <c r="I81" i="44"/>
  <c r="J81" i="44"/>
  <c r="K81" i="44"/>
  <c r="L81" i="44"/>
  <c r="M81" i="44"/>
  <c r="I82" i="44"/>
  <c r="J82" i="44"/>
  <c r="K82" i="44"/>
  <c r="L82" i="44"/>
  <c r="M82" i="44"/>
  <c r="I83" i="44"/>
  <c r="J83" i="44"/>
  <c r="K83" i="44"/>
  <c r="L83" i="44"/>
  <c r="M83" i="44"/>
  <c r="I84" i="44"/>
  <c r="J84" i="44"/>
  <c r="K84" i="44"/>
  <c r="L84" i="44"/>
  <c r="M84" i="44"/>
  <c r="I85" i="44"/>
  <c r="J85" i="44"/>
  <c r="K85" i="44"/>
  <c r="L85" i="44"/>
  <c r="M85" i="44"/>
  <c r="I86" i="44"/>
  <c r="J86" i="44"/>
  <c r="K86" i="44"/>
  <c r="L86" i="44"/>
  <c r="M86" i="44"/>
  <c r="I87" i="44"/>
  <c r="J87" i="44"/>
  <c r="K87" i="44"/>
  <c r="L87" i="44"/>
  <c r="M87" i="44"/>
  <c r="I88" i="44"/>
  <c r="J88" i="44"/>
  <c r="K88" i="44"/>
  <c r="L88" i="44"/>
  <c r="M88" i="44"/>
  <c r="I89" i="44"/>
  <c r="J89" i="44"/>
  <c r="K89" i="44"/>
  <c r="L89" i="44"/>
  <c r="M89" i="44"/>
  <c r="I90" i="44"/>
  <c r="J90" i="44"/>
  <c r="K90" i="44"/>
  <c r="L90" i="44"/>
  <c r="M90" i="44"/>
  <c r="I91" i="44"/>
  <c r="J91" i="44"/>
  <c r="K91" i="44"/>
  <c r="L91" i="44"/>
  <c r="M91" i="44"/>
  <c r="I92" i="44"/>
  <c r="J92" i="44"/>
  <c r="K92" i="44"/>
  <c r="L92" i="44"/>
  <c r="M92" i="44"/>
  <c r="I93" i="44"/>
  <c r="J93" i="44"/>
  <c r="K93" i="44"/>
  <c r="L93" i="44"/>
  <c r="M93" i="44"/>
  <c r="I94" i="44"/>
  <c r="J94" i="44"/>
  <c r="K94" i="44"/>
  <c r="L94" i="44"/>
  <c r="M94" i="44"/>
  <c r="I95" i="44"/>
  <c r="J95" i="44"/>
  <c r="K95" i="44"/>
  <c r="L95" i="44"/>
  <c r="M95" i="44"/>
  <c r="I96" i="44"/>
  <c r="J96" i="44"/>
  <c r="K96" i="44"/>
  <c r="L96" i="44"/>
  <c r="M96" i="44"/>
  <c r="I97" i="44"/>
  <c r="J97" i="44"/>
  <c r="K97" i="44"/>
  <c r="L97" i="44"/>
  <c r="M97" i="44"/>
  <c r="I98" i="44"/>
  <c r="J98" i="44"/>
  <c r="K98" i="44"/>
  <c r="L98" i="44"/>
  <c r="M98" i="44"/>
  <c r="I99" i="44"/>
  <c r="J99" i="44"/>
  <c r="K99" i="44"/>
  <c r="L99" i="44"/>
  <c r="M99" i="44"/>
  <c r="I100" i="44"/>
  <c r="J100" i="44"/>
  <c r="K100" i="44"/>
  <c r="L100" i="44"/>
  <c r="M100" i="44"/>
  <c r="I101" i="44"/>
  <c r="J101" i="44"/>
  <c r="K101" i="44"/>
  <c r="L101" i="44"/>
  <c r="M101" i="44"/>
  <c r="I102" i="44"/>
  <c r="J102" i="44"/>
  <c r="K102" i="44"/>
  <c r="L102" i="44"/>
  <c r="M102" i="44"/>
  <c r="I103" i="44"/>
  <c r="J103" i="44"/>
  <c r="K103" i="44"/>
  <c r="L103" i="44"/>
  <c r="M103" i="44"/>
  <c r="I104" i="44"/>
  <c r="J104" i="44"/>
  <c r="K104" i="44"/>
  <c r="L104" i="44"/>
  <c r="M104" i="44"/>
  <c r="I105" i="44"/>
  <c r="J105" i="44"/>
  <c r="K105" i="44"/>
  <c r="L105" i="44"/>
  <c r="M105" i="44"/>
  <c r="I106" i="44"/>
  <c r="J106" i="44"/>
  <c r="K106" i="44"/>
  <c r="L106" i="44"/>
  <c r="M106" i="44"/>
  <c r="I107" i="44"/>
  <c r="J107" i="44"/>
  <c r="K107" i="44"/>
  <c r="L107" i="44"/>
  <c r="M107" i="44"/>
  <c r="I108" i="44"/>
  <c r="J108" i="44"/>
  <c r="K108" i="44"/>
  <c r="L108" i="44"/>
  <c r="M108" i="44"/>
  <c r="I109" i="44"/>
  <c r="J109" i="44"/>
  <c r="K109" i="44"/>
  <c r="L109" i="44"/>
  <c r="M109" i="44"/>
  <c r="I110" i="44"/>
  <c r="J110" i="44"/>
  <c r="K110" i="44"/>
  <c r="L110" i="44"/>
  <c r="M110" i="44"/>
  <c r="I111" i="44"/>
  <c r="J111" i="44"/>
  <c r="K111" i="44"/>
  <c r="L111" i="44"/>
  <c r="M111" i="44"/>
  <c r="I112" i="44"/>
  <c r="J112" i="44"/>
  <c r="K112" i="44"/>
  <c r="L112" i="44"/>
  <c r="M112" i="44"/>
  <c r="I71" i="44"/>
  <c r="J71" i="44"/>
  <c r="K71" i="44"/>
  <c r="L71" i="44"/>
  <c r="M71" i="44"/>
  <c r="I72" i="44"/>
  <c r="J72" i="44"/>
  <c r="K72" i="44"/>
  <c r="L72" i="44"/>
  <c r="M72" i="44"/>
  <c r="I73" i="44"/>
  <c r="J73" i="44"/>
  <c r="K73" i="44"/>
  <c r="L73" i="44"/>
  <c r="M73" i="44"/>
  <c r="I74" i="44"/>
  <c r="J74" i="44"/>
  <c r="K74" i="44"/>
  <c r="L74" i="44"/>
  <c r="M74" i="44"/>
  <c r="I75" i="44"/>
  <c r="J75" i="44"/>
  <c r="K75" i="44"/>
  <c r="L75" i="44"/>
  <c r="M75" i="44"/>
  <c r="J76" i="44"/>
  <c r="K76" i="44"/>
  <c r="L76" i="44"/>
  <c r="M76" i="44"/>
  <c r="I77" i="44"/>
  <c r="J77" i="44"/>
  <c r="K77" i="44"/>
  <c r="L77" i="44"/>
  <c r="M77" i="44"/>
  <c r="L15" i="44"/>
  <c r="H11" i="49" l="1"/>
  <c r="I11" i="49" s="1"/>
  <c r="H15" i="49"/>
  <c r="I15" i="49" s="1"/>
  <c r="H8" i="49"/>
  <c r="I8" i="49" s="1"/>
  <c r="H9" i="49"/>
  <c r="I9" i="49" s="1"/>
  <c r="H16" i="49"/>
  <c r="I16" i="49" s="1"/>
  <c r="H14" i="49"/>
  <c r="I14" i="49" s="1"/>
  <c r="H5" i="49"/>
  <c r="I5" i="49" s="1"/>
  <c r="H7" i="49"/>
  <c r="I7" i="49" s="1"/>
  <c r="H6" i="49"/>
  <c r="I6" i="49" s="1"/>
  <c r="H18" i="49"/>
  <c r="I18" i="49" s="1"/>
  <c r="H17" i="49"/>
  <c r="I17" i="49" s="1"/>
  <c r="H13" i="49"/>
  <c r="I13" i="49" s="1"/>
  <c r="H12" i="49"/>
  <c r="I12" i="49" s="1"/>
  <c r="H10" i="49"/>
  <c r="I10" i="49" s="1"/>
  <c r="H19" i="49" l="1"/>
  <c r="I19" i="49" s="1"/>
  <c r="C46" i="17"/>
  <c r="C13" i="20"/>
  <c r="I12" i="44"/>
  <c r="H12" i="44"/>
  <c r="H10" i="44"/>
  <c r="H22" i="44" l="1"/>
  <c r="J22" i="44"/>
  <c r="L9" i="42" l="1"/>
  <c r="K9" i="42"/>
  <c r="J9" i="42"/>
  <c r="D13" i="20" l="1"/>
  <c r="E13" i="20"/>
  <c r="F13" i="20"/>
  <c r="G13" i="20"/>
  <c r="H13" i="20"/>
  <c r="I13" i="20"/>
  <c r="J13" i="20"/>
  <c r="K13" i="20"/>
  <c r="L13" i="20"/>
  <c r="M13" i="20"/>
  <c r="N13" i="20"/>
  <c r="O13" i="20"/>
  <c r="P13" i="20"/>
  <c r="Q13" i="20"/>
  <c r="D14" i="20"/>
  <c r="E14" i="20"/>
  <c r="F14" i="20"/>
  <c r="G14" i="20"/>
  <c r="H14" i="20"/>
  <c r="I14" i="20"/>
  <c r="J14" i="20"/>
  <c r="K14" i="20"/>
  <c r="L14" i="20"/>
  <c r="M14" i="20"/>
  <c r="N14" i="20"/>
  <c r="O14" i="20"/>
  <c r="P14" i="20"/>
  <c r="Q14" i="20"/>
  <c r="D15" i="20"/>
  <c r="E15" i="20"/>
  <c r="F15" i="20"/>
  <c r="G15" i="20"/>
  <c r="H15" i="20"/>
  <c r="I15" i="20"/>
  <c r="J15" i="20"/>
  <c r="K15" i="20"/>
  <c r="L15" i="20"/>
  <c r="M15" i="20"/>
  <c r="N15" i="20"/>
  <c r="O15" i="20"/>
  <c r="P15" i="20"/>
  <c r="Q15" i="20"/>
  <c r="C14" i="20"/>
  <c r="C15" i="20"/>
  <c r="F19" i="48"/>
  <c r="C19" i="48" l="1"/>
  <c r="D19" i="48"/>
  <c r="E19" i="48"/>
  <c r="G19" i="48"/>
  <c r="H18" i="48" l="1"/>
  <c r="H17" i="48"/>
  <c r="H16" i="48"/>
  <c r="H15" i="48"/>
  <c r="H14" i="48"/>
  <c r="H13" i="48"/>
  <c r="H12" i="48"/>
  <c r="H11" i="48"/>
  <c r="H10" i="48"/>
  <c r="H9" i="48"/>
  <c r="H8" i="48"/>
  <c r="H7" i="48"/>
  <c r="H6" i="48"/>
  <c r="H5" i="48"/>
  <c r="D19" i="47"/>
  <c r="C19" i="47"/>
  <c r="E16" i="47"/>
  <c r="E18" i="47"/>
  <c r="E15" i="47"/>
  <c r="E10" i="47"/>
  <c r="E12" i="47"/>
  <c r="E17" i="47"/>
  <c r="E11" i="47"/>
  <c r="E6" i="47"/>
  <c r="E14" i="47"/>
  <c r="E7" i="47"/>
  <c r="E8" i="47"/>
  <c r="E9" i="47"/>
  <c r="E13" i="47"/>
  <c r="E5" i="47"/>
  <c r="H19" i="48" l="1"/>
  <c r="E19" i="47"/>
  <c r="I15" i="5" l="1"/>
  <c r="C45" i="17"/>
  <c r="D45" i="17"/>
  <c r="E45" i="17"/>
  <c r="F45" i="17"/>
  <c r="G45" i="17"/>
  <c r="H45" i="17"/>
  <c r="I45" i="17"/>
  <c r="J45" i="17"/>
  <c r="K45" i="17"/>
  <c r="L45" i="17"/>
  <c r="M45" i="17"/>
  <c r="N45" i="17"/>
  <c r="O45" i="17"/>
  <c r="P45" i="17"/>
  <c r="Q45" i="17"/>
  <c r="D46" i="17"/>
  <c r="E46" i="17"/>
  <c r="F46" i="17"/>
  <c r="G46" i="17"/>
  <c r="H46" i="17"/>
  <c r="I46" i="17"/>
  <c r="J46" i="17"/>
  <c r="K46" i="17"/>
  <c r="L46" i="17"/>
  <c r="M46" i="17"/>
  <c r="N46" i="17"/>
  <c r="O46" i="17"/>
  <c r="P46" i="17"/>
  <c r="Q46" i="17"/>
  <c r="D44" i="17"/>
  <c r="E44" i="17"/>
  <c r="F44" i="17"/>
  <c r="G44" i="17"/>
  <c r="H44" i="17"/>
  <c r="I44" i="17"/>
  <c r="J44" i="17"/>
  <c r="K44" i="17"/>
  <c r="L44" i="17"/>
  <c r="M44" i="17"/>
  <c r="N44" i="17"/>
  <c r="O44" i="17"/>
  <c r="P44" i="17"/>
  <c r="Q44" i="17"/>
  <c r="C28" i="17"/>
  <c r="D28" i="17"/>
  <c r="E28" i="17"/>
  <c r="F28" i="17"/>
  <c r="G28" i="17"/>
  <c r="H28" i="17"/>
  <c r="I28" i="17"/>
  <c r="J28" i="17"/>
  <c r="K28" i="17"/>
  <c r="L28" i="17"/>
  <c r="M28" i="17"/>
  <c r="N28" i="17"/>
  <c r="O28" i="17"/>
  <c r="P28" i="17"/>
  <c r="Q28" i="17"/>
  <c r="C29" i="17"/>
  <c r="D29" i="17"/>
  <c r="E29" i="17"/>
  <c r="F29" i="17"/>
  <c r="G29" i="17"/>
  <c r="H29" i="17"/>
  <c r="I29" i="17"/>
  <c r="J29" i="17"/>
  <c r="K29" i="17"/>
  <c r="L29" i="17"/>
  <c r="M29" i="17"/>
  <c r="N29" i="17"/>
  <c r="O29" i="17"/>
  <c r="P29" i="17"/>
  <c r="Q29" i="17"/>
  <c r="D27" i="17"/>
  <c r="E27" i="17"/>
  <c r="F27" i="17"/>
  <c r="G27" i="17"/>
  <c r="H27" i="17"/>
  <c r="I27" i="17"/>
  <c r="J27" i="17"/>
  <c r="K27" i="17"/>
  <c r="L27" i="17"/>
  <c r="M27" i="17"/>
  <c r="N27" i="17"/>
  <c r="O27" i="17"/>
  <c r="P27" i="17"/>
  <c r="Q27" i="17"/>
  <c r="C27" i="17"/>
  <c r="C11" i="17"/>
  <c r="D11" i="17"/>
  <c r="E11" i="17"/>
  <c r="F11" i="17"/>
  <c r="G11" i="17"/>
  <c r="H11" i="17"/>
  <c r="I11" i="17"/>
  <c r="J11" i="17"/>
  <c r="K11" i="17"/>
  <c r="L11" i="17"/>
  <c r="M11" i="17"/>
  <c r="N11" i="17"/>
  <c r="O11" i="17"/>
  <c r="P11" i="17"/>
  <c r="Q11" i="17"/>
  <c r="C12" i="17"/>
  <c r="D12" i="17"/>
  <c r="E12" i="17"/>
  <c r="F12" i="17"/>
  <c r="G12" i="17"/>
  <c r="H12" i="17"/>
  <c r="I12" i="17"/>
  <c r="J12" i="17"/>
  <c r="K12" i="17"/>
  <c r="L12" i="17"/>
  <c r="M12" i="17"/>
  <c r="N12" i="17"/>
  <c r="O12" i="17"/>
  <c r="P12" i="17"/>
  <c r="Q12" i="17"/>
  <c r="D10" i="17"/>
  <c r="E10" i="17"/>
  <c r="F10" i="17"/>
  <c r="G10" i="17"/>
  <c r="H10" i="17"/>
  <c r="I10" i="17"/>
  <c r="J10" i="17"/>
  <c r="K10" i="17"/>
  <c r="L10" i="17"/>
  <c r="M10" i="17"/>
  <c r="N10" i="17"/>
  <c r="O10" i="17"/>
  <c r="P10" i="17"/>
  <c r="Q10" i="17"/>
  <c r="C10" i="17"/>
  <c r="C16" i="16"/>
  <c r="D16" i="16"/>
  <c r="E16" i="16"/>
  <c r="F16" i="16"/>
  <c r="G16" i="16"/>
  <c r="H16" i="16"/>
  <c r="I16" i="16"/>
  <c r="J16" i="16"/>
  <c r="K16" i="16"/>
  <c r="L16" i="16"/>
  <c r="M16" i="16"/>
  <c r="N16" i="16"/>
  <c r="O16" i="16"/>
  <c r="P16" i="16"/>
  <c r="Q16" i="16"/>
  <c r="C17" i="16"/>
  <c r="D17" i="16"/>
  <c r="E17" i="16"/>
  <c r="F17" i="16"/>
  <c r="G17" i="16"/>
  <c r="H17" i="16"/>
  <c r="I17" i="16"/>
  <c r="J17" i="16"/>
  <c r="K17" i="16"/>
  <c r="L17" i="16"/>
  <c r="M17" i="16"/>
  <c r="N17" i="16"/>
  <c r="O17" i="16"/>
  <c r="P17" i="16"/>
  <c r="Q17" i="16"/>
  <c r="D15" i="16"/>
  <c r="E15" i="16"/>
  <c r="F15" i="16"/>
  <c r="G15" i="16"/>
  <c r="H15" i="16"/>
  <c r="I15" i="16"/>
  <c r="J15" i="16"/>
  <c r="K15" i="16"/>
  <c r="L15" i="16"/>
  <c r="M15" i="16"/>
  <c r="N15" i="16"/>
  <c r="O15" i="16"/>
  <c r="P15" i="16"/>
  <c r="Q15" i="16"/>
  <c r="C15" i="15"/>
  <c r="D15" i="15"/>
  <c r="E15" i="15"/>
  <c r="F15" i="15"/>
  <c r="G15" i="15"/>
  <c r="H15" i="15"/>
  <c r="I15" i="15"/>
  <c r="J15" i="15"/>
  <c r="K15" i="15"/>
  <c r="L15" i="15"/>
  <c r="M15" i="15"/>
  <c r="N15" i="15"/>
  <c r="P15" i="15"/>
  <c r="Q15" i="15"/>
  <c r="C16" i="15"/>
  <c r="D16" i="15"/>
  <c r="E16" i="15"/>
  <c r="F16" i="15"/>
  <c r="G16" i="15"/>
  <c r="H16" i="15"/>
  <c r="I16" i="15"/>
  <c r="J16" i="15"/>
  <c r="K16" i="15"/>
  <c r="L16" i="15"/>
  <c r="M16" i="15"/>
  <c r="N16" i="15"/>
  <c r="P16" i="15"/>
  <c r="Q16" i="15"/>
  <c r="D14" i="15"/>
  <c r="E14" i="15"/>
  <c r="F14" i="15"/>
  <c r="G14" i="15"/>
  <c r="H14" i="15"/>
  <c r="I14" i="15"/>
  <c r="J14" i="15"/>
  <c r="K14" i="15"/>
  <c r="L14" i="15"/>
  <c r="M14" i="15"/>
  <c r="N14" i="15"/>
  <c r="P14" i="15"/>
  <c r="Q14" i="15"/>
  <c r="C14" i="15"/>
  <c r="C14" i="14"/>
  <c r="D14" i="14"/>
  <c r="E14" i="14"/>
  <c r="F14" i="14"/>
  <c r="G14" i="14"/>
  <c r="H14" i="14"/>
  <c r="I14" i="14"/>
  <c r="J14" i="14"/>
  <c r="K14" i="14"/>
  <c r="L14" i="14"/>
  <c r="M14" i="14"/>
  <c r="N14" i="14"/>
  <c r="O14" i="14"/>
  <c r="P14" i="14"/>
  <c r="Q14" i="14"/>
  <c r="C15" i="14"/>
  <c r="D15" i="14"/>
  <c r="E15" i="14"/>
  <c r="F15" i="14"/>
  <c r="G15" i="14"/>
  <c r="H15" i="14"/>
  <c r="I15" i="14"/>
  <c r="J15" i="14"/>
  <c r="K15" i="14"/>
  <c r="L15" i="14"/>
  <c r="M15" i="14"/>
  <c r="N15" i="14"/>
  <c r="O15" i="14"/>
  <c r="P15" i="14"/>
  <c r="Q15" i="14"/>
  <c r="D13" i="14"/>
  <c r="E13" i="14"/>
  <c r="F13" i="14"/>
  <c r="G13" i="14"/>
  <c r="H13" i="14"/>
  <c r="I13" i="14"/>
  <c r="J13" i="14"/>
  <c r="K13" i="14"/>
  <c r="L13" i="14"/>
  <c r="M13" i="14"/>
  <c r="N13" i="14"/>
  <c r="O13" i="14"/>
  <c r="P13" i="14"/>
  <c r="Q13" i="14"/>
  <c r="C13" i="14"/>
  <c r="C16" i="13"/>
  <c r="D16" i="13"/>
  <c r="E16" i="13"/>
  <c r="F16" i="13"/>
  <c r="G16" i="13"/>
  <c r="H16" i="13"/>
  <c r="I16" i="13"/>
  <c r="J16" i="13"/>
  <c r="K16" i="13"/>
  <c r="L16" i="13"/>
  <c r="M16" i="13"/>
  <c r="N16" i="13"/>
  <c r="O16" i="13"/>
  <c r="P16" i="13"/>
  <c r="Q16" i="13"/>
  <c r="C17" i="13"/>
  <c r="D17" i="13"/>
  <c r="E17" i="13"/>
  <c r="F17" i="13"/>
  <c r="G17" i="13"/>
  <c r="H17" i="13"/>
  <c r="I17" i="13"/>
  <c r="J17" i="13"/>
  <c r="K17" i="13"/>
  <c r="L17" i="13"/>
  <c r="M17" i="13"/>
  <c r="N17" i="13"/>
  <c r="O17" i="13"/>
  <c r="P17" i="13"/>
  <c r="Q17" i="13"/>
  <c r="D15" i="13"/>
  <c r="E15" i="13"/>
  <c r="F15" i="13"/>
  <c r="G15" i="13"/>
  <c r="H15" i="13"/>
  <c r="I15" i="13"/>
  <c r="J15" i="13"/>
  <c r="K15" i="13"/>
  <c r="L15" i="13"/>
  <c r="M15" i="13"/>
  <c r="N15" i="13"/>
  <c r="O15" i="13"/>
  <c r="P15" i="13"/>
  <c r="Q15" i="13"/>
  <c r="C15" i="13"/>
  <c r="C26" i="12"/>
  <c r="D26" i="12"/>
  <c r="E26" i="12"/>
  <c r="F26" i="12"/>
  <c r="G26" i="12"/>
  <c r="H26" i="12"/>
  <c r="I26" i="12"/>
  <c r="J26" i="12"/>
  <c r="K26" i="12"/>
  <c r="L26" i="12"/>
  <c r="M26" i="12"/>
  <c r="N26" i="12"/>
  <c r="O26" i="12"/>
  <c r="P26" i="12"/>
  <c r="Q26" i="12"/>
  <c r="C27" i="12"/>
  <c r="D27" i="12"/>
  <c r="E27" i="12"/>
  <c r="F27" i="12"/>
  <c r="G27" i="12"/>
  <c r="H27" i="12"/>
  <c r="I27" i="12"/>
  <c r="J27" i="12"/>
  <c r="K27" i="12"/>
  <c r="L27" i="12"/>
  <c r="M27" i="12"/>
  <c r="N27" i="12"/>
  <c r="O27" i="12"/>
  <c r="P27" i="12"/>
  <c r="Q27" i="12"/>
  <c r="D25" i="12"/>
  <c r="E25" i="12"/>
  <c r="F25" i="12"/>
  <c r="G25" i="12"/>
  <c r="H25" i="12"/>
  <c r="I25" i="12"/>
  <c r="J25" i="12"/>
  <c r="K25" i="12"/>
  <c r="L25" i="12"/>
  <c r="M25" i="12"/>
  <c r="N25" i="12"/>
  <c r="O25" i="12"/>
  <c r="P25" i="12"/>
  <c r="Q25" i="12"/>
  <c r="C25" i="12"/>
  <c r="C21" i="12"/>
  <c r="D21" i="12"/>
  <c r="E21" i="12"/>
  <c r="F21" i="12"/>
  <c r="G21" i="12"/>
  <c r="H21" i="12"/>
  <c r="I21" i="12"/>
  <c r="J21" i="12"/>
  <c r="K21" i="12"/>
  <c r="L21" i="12"/>
  <c r="M21" i="12"/>
  <c r="N21" i="12"/>
  <c r="O21" i="12"/>
  <c r="P21" i="12"/>
  <c r="Q21" i="12"/>
  <c r="C22" i="12"/>
  <c r="D22" i="12"/>
  <c r="E22" i="12"/>
  <c r="F22" i="12"/>
  <c r="G22" i="12"/>
  <c r="H22" i="12"/>
  <c r="I22" i="12"/>
  <c r="J22" i="12"/>
  <c r="K22" i="12"/>
  <c r="L22" i="12"/>
  <c r="M22" i="12"/>
  <c r="N22" i="12"/>
  <c r="O22" i="12"/>
  <c r="P22" i="12"/>
  <c r="Q22" i="12"/>
  <c r="D20" i="12"/>
  <c r="E20" i="12"/>
  <c r="F20" i="12"/>
  <c r="G20" i="12"/>
  <c r="H20" i="12"/>
  <c r="I20" i="12"/>
  <c r="J20" i="12"/>
  <c r="K20" i="12"/>
  <c r="L20" i="12"/>
  <c r="M20" i="12"/>
  <c r="N20" i="12"/>
  <c r="O20" i="12"/>
  <c r="P20" i="12"/>
  <c r="Q20" i="12"/>
  <c r="C20" i="12"/>
  <c r="C16" i="12"/>
  <c r="D16" i="12"/>
  <c r="E16" i="12"/>
  <c r="F16" i="12"/>
  <c r="G16" i="12"/>
  <c r="H16" i="12"/>
  <c r="I16" i="12"/>
  <c r="J16" i="12"/>
  <c r="K16" i="12"/>
  <c r="L16" i="12"/>
  <c r="M16" i="12"/>
  <c r="N16" i="12"/>
  <c r="O16" i="12"/>
  <c r="P16" i="12"/>
  <c r="Q16" i="12"/>
  <c r="C17" i="12"/>
  <c r="D17" i="12"/>
  <c r="E17" i="12"/>
  <c r="F17" i="12"/>
  <c r="G17" i="12"/>
  <c r="H17" i="12"/>
  <c r="I17" i="12"/>
  <c r="J17" i="12"/>
  <c r="K17" i="12"/>
  <c r="L17" i="12"/>
  <c r="M17" i="12"/>
  <c r="N17" i="12"/>
  <c r="O17" i="12"/>
  <c r="P17" i="12"/>
  <c r="Q17" i="12"/>
  <c r="D15" i="12"/>
  <c r="E15" i="12"/>
  <c r="F15" i="12"/>
  <c r="G15" i="12"/>
  <c r="H15" i="12"/>
  <c r="I15" i="12"/>
  <c r="J15" i="12"/>
  <c r="K15" i="12"/>
  <c r="L15" i="12"/>
  <c r="M15" i="12"/>
  <c r="N15" i="12"/>
  <c r="O15" i="12"/>
  <c r="P15" i="12"/>
  <c r="Q15" i="12"/>
  <c r="C15" i="12"/>
  <c r="C14" i="5"/>
  <c r="D14" i="5"/>
  <c r="E14" i="5"/>
  <c r="F14" i="5"/>
  <c r="G14" i="5"/>
  <c r="H14" i="5"/>
  <c r="I14" i="5"/>
  <c r="J14" i="5"/>
  <c r="K14" i="5"/>
  <c r="L14" i="5"/>
  <c r="M14" i="5"/>
  <c r="N14" i="5"/>
  <c r="O14" i="5"/>
  <c r="P14" i="5"/>
  <c r="Q14" i="5"/>
  <c r="C15" i="5"/>
  <c r="D15" i="5"/>
  <c r="E15" i="5"/>
  <c r="F15" i="5"/>
  <c r="G15" i="5"/>
  <c r="H15" i="5"/>
  <c r="J15" i="5"/>
  <c r="K15" i="5"/>
  <c r="L15" i="5"/>
  <c r="M15" i="5"/>
  <c r="N15" i="5"/>
  <c r="O15" i="5"/>
  <c r="P15" i="5"/>
  <c r="Q15" i="5"/>
  <c r="D13" i="5"/>
  <c r="E13" i="5"/>
  <c r="F13" i="5"/>
  <c r="G13" i="5"/>
  <c r="H13" i="5"/>
  <c r="I13" i="5"/>
  <c r="J13" i="5"/>
  <c r="K13" i="5"/>
  <c r="L13" i="5"/>
  <c r="M13" i="5"/>
  <c r="N13" i="5"/>
  <c r="O13" i="5"/>
  <c r="P13" i="5"/>
  <c r="Q13" i="5"/>
  <c r="C36" i="7"/>
  <c r="D36" i="7"/>
  <c r="E36" i="7"/>
  <c r="F36" i="7"/>
  <c r="G36" i="7"/>
  <c r="H36" i="7"/>
  <c r="I36" i="7"/>
  <c r="J36" i="7"/>
  <c r="K36" i="7"/>
  <c r="L36" i="7"/>
  <c r="M36" i="7"/>
  <c r="N36" i="7"/>
  <c r="O36" i="7"/>
  <c r="P36" i="7"/>
  <c r="Q36" i="7"/>
  <c r="C37" i="7"/>
  <c r="D37" i="7"/>
  <c r="E37" i="7"/>
  <c r="F37" i="7"/>
  <c r="G37" i="7"/>
  <c r="H37" i="7"/>
  <c r="I37" i="7"/>
  <c r="J37" i="7"/>
  <c r="K37" i="7"/>
  <c r="L37" i="7"/>
  <c r="M37" i="7"/>
  <c r="N37" i="7"/>
  <c r="O37" i="7"/>
  <c r="P37" i="7"/>
  <c r="Q37" i="7"/>
  <c r="C38" i="7"/>
  <c r="D38" i="7"/>
  <c r="E38" i="7"/>
  <c r="F38" i="7"/>
  <c r="G38" i="7"/>
  <c r="H38" i="7"/>
  <c r="I38" i="7"/>
  <c r="J38" i="7"/>
  <c r="K38" i="7"/>
  <c r="L38" i="7"/>
  <c r="M38" i="7"/>
  <c r="N38" i="7"/>
  <c r="O38" i="7"/>
  <c r="P38" i="7"/>
  <c r="Q38" i="7"/>
  <c r="C39" i="7"/>
  <c r="D39" i="7"/>
  <c r="E39" i="7"/>
  <c r="F39" i="7"/>
  <c r="G39" i="7"/>
  <c r="H39" i="7"/>
  <c r="I39" i="7"/>
  <c r="J39" i="7"/>
  <c r="K39" i="7"/>
  <c r="L39" i="7"/>
  <c r="M39" i="7"/>
  <c r="N39" i="7"/>
  <c r="O39" i="7"/>
  <c r="P39" i="7"/>
  <c r="Q39" i="7"/>
  <c r="D35" i="7"/>
  <c r="E35" i="7"/>
  <c r="F35" i="7"/>
  <c r="G35" i="7"/>
  <c r="H35" i="7"/>
  <c r="I35" i="7"/>
  <c r="J35" i="7"/>
  <c r="K35" i="7"/>
  <c r="L35" i="7"/>
  <c r="M35" i="7"/>
  <c r="N35" i="7"/>
  <c r="O35" i="7"/>
  <c r="P35" i="7"/>
  <c r="Q35" i="7"/>
  <c r="C35" i="7"/>
  <c r="C28" i="7"/>
  <c r="D28" i="7"/>
  <c r="E28" i="7"/>
  <c r="F28" i="7"/>
  <c r="G28" i="7"/>
  <c r="H28" i="7"/>
  <c r="I28" i="7"/>
  <c r="J28" i="7"/>
  <c r="K28" i="7"/>
  <c r="L28" i="7"/>
  <c r="M28" i="7"/>
  <c r="N28" i="7"/>
  <c r="O28" i="7"/>
  <c r="P28" i="7"/>
  <c r="Q28" i="7"/>
  <c r="C29" i="7"/>
  <c r="D29" i="7"/>
  <c r="E29" i="7"/>
  <c r="F29" i="7"/>
  <c r="G29" i="7"/>
  <c r="H29" i="7"/>
  <c r="I29" i="7"/>
  <c r="J29" i="7"/>
  <c r="K29" i="7"/>
  <c r="L29" i="7"/>
  <c r="M29" i="7"/>
  <c r="N29" i="7"/>
  <c r="O29" i="7"/>
  <c r="P29" i="7"/>
  <c r="Q29" i="7"/>
  <c r="C30" i="7"/>
  <c r="D30" i="7"/>
  <c r="E30" i="7"/>
  <c r="F30" i="7"/>
  <c r="G30" i="7"/>
  <c r="H30" i="7"/>
  <c r="I30" i="7"/>
  <c r="J30" i="7"/>
  <c r="K30" i="7"/>
  <c r="L30" i="7"/>
  <c r="M30" i="7"/>
  <c r="N30" i="7"/>
  <c r="O30" i="7"/>
  <c r="P30" i="7"/>
  <c r="Q30" i="7"/>
  <c r="C31" i="7"/>
  <c r="D31" i="7"/>
  <c r="E31" i="7"/>
  <c r="F31" i="7"/>
  <c r="G31" i="7"/>
  <c r="H31" i="7"/>
  <c r="I31" i="7"/>
  <c r="J31" i="7"/>
  <c r="K31" i="7"/>
  <c r="L31" i="7"/>
  <c r="M31" i="7"/>
  <c r="N31" i="7"/>
  <c r="O31" i="7"/>
  <c r="P31" i="7"/>
  <c r="Q31" i="7"/>
  <c r="D27" i="7"/>
  <c r="E27" i="7"/>
  <c r="F27" i="7"/>
  <c r="G27" i="7"/>
  <c r="H27" i="7"/>
  <c r="I27" i="7"/>
  <c r="J27" i="7"/>
  <c r="K27" i="7"/>
  <c r="L27" i="7"/>
  <c r="M27" i="7"/>
  <c r="N27" i="7"/>
  <c r="O27" i="7"/>
  <c r="P27" i="7"/>
  <c r="Q27" i="7"/>
  <c r="C27" i="7"/>
  <c r="Q20" i="7"/>
  <c r="C21" i="7"/>
  <c r="Q21" i="7"/>
  <c r="C22" i="7"/>
  <c r="Q22" i="7"/>
  <c r="C23" i="7"/>
  <c r="Q23" i="7"/>
  <c r="Q19" i="7"/>
  <c r="C20" i="2"/>
  <c r="J10" i="44"/>
  <c r="K10" i="44"/>
  <c r="L10" i="44"/>
  <c r="M10" i="44"/>
  <c r="J11" i="44"/>
  <c r="K11" i="44"/>
  <c r="L11" i="44"/>
  <c r="M11" i="44"/>
  <c r="J12" i="44"/>
  <c r="K12" i="44"/>
  <c r="L12" i="44"/>
  <c r="J13" i="44"/>
  <c r="K13" i="44"/>
  <c r="L13" i="44"/>
  <c r="M13" i="44"/>
  <c r="J14" i="44"/>
  <c r="K14" i="44"/>
  <c r="L14" i="44"/>
  <c r="M14" i="44"/>
  <c r="J15" i="44"/>
  <c r="K15" i="44"/>
  <c r="M15" i="44"/>
  <c r="J16" i="44"/>
  <c r="K16" i="44"/>
  <c r="L16" i="44"/>
  <c r="M16" i="44"/>
  <c r="J17" i="44"/>
  <c r="K17" i="44"/>
  <c r="L17" i="44"/>
  <c r="M17" i="44"/>
  <c r="J18" i="44"/>
  <c r="K18" i="44"/>
  <c r="M18" i="44"/>
  <c r="J19" i="44"/>
  <c r="K19" i="44"/>
  <c r="L19" i="44"/>
  <c r="M19" i="44"/>
  <c r="J20" i="44"/>
  <c r="K20" i="44"/>
  <c r="L20" i="44"/>
  <c r="M20" i="44"/>
  <c r="J21" i="44"/>
  <c r="K21" i="44"/>
  <c r="L21" i="44"/>
  <c r="M21" i="44"/>
  <c r="K22" i="44"/>
  <c r="L22" i="44"/>
  <c r="M22" i="44"/>
  <c r="J23" i="44"/>
  <c r="K23" i="44"/>
  <c r="L23" i="44"/>
  <c r="M23" i="44"/>
  <c r="J24" i="44"/>
  <c r="K24" i="44"/>
  <c r="L24" i="44"/>
  <c r="M24" i="44"/>
  <c r="J25" i="44"/>
  <c r="K25" i="44"/>
  <c r="L25" i="44"/>
  <c r="M25" i="44"/>
  <c r="J26" i="44"/>
  <c r="K26" i="44"/>
  <c r="L26" i="44"/>
  <c r="M26" i="44"/>
  <c r="J27" i="44"/>
  <c r="K27" i="44"/>
  <c r="L27" i="44"/>
  <c r="M27" i="44"/>
  <c r="J28" i="44"/>
  <c r="K28" i="44"/>
  <c r="L28" i="44"/>
  <c r="M28" i="44"/>
  <c r="J29" i="44"/>
  <c r="K29" i="44"/>
  <c r="L29" i="44"/>
  <c r="M29" i="44"/>
  <c r="J30" i="44"/>
  <c r="K30" i="44"/>
  <c r="L30" i="44"/>
  <c r="M30" i="44"/>
  <c r="J31" i="44"/>
  <c r="K31" i="44"/>
  <c r="L31" i="44"/>
  <c r="M31" i="44"/>
  <c r="J32" i="44"/>
  <c r="K32" i="44"/>
  <c r="L32" i="44"/>
  <c r="M32" i="44"/>
  <c r="J33" i="44"/>
  <c r="K33" i="44"/>
  <c r="L33" i="44"/>
  <c r="M33" i="44"/>
  <c r="J34" i="44"/>
  <c r="K34" i="44"/>
  <c r="L34" i="44"/>
  <c r="M34" i="44"/>
  <c r="J35" i="44"/>
  <c r="K35" i="44"/>
  <c r="L35" i="44"/>
  <c r="M35" i="44"/>
  <c r="J36" i="44"/>
  <c r="K36" i="44"/>
  <c r="L36" i="44"/>
  <c r="M36" i="44"/>
  <c r="J37" i="44"/>
  <c r="K37" i="44"/>
  <c r="L37" i="44"/>
  <c r="M37" i="44"/>
  <c r="J38" i="44"/>
  <c r="K38" i="44"/>
  <c r="L38" i="44"/>
  <c r="M38" i="44"/>
  <c r="J39" i="44"/>
  <c r="K39" i="44"/>
  <c r="L39" i="44"/>
  <c r="M39" i="44"/>
  <c r="J40" i="44"/>
  <c r="K40" i="44"/>
  <c r="L40" i="44"/>
  <c r="M40" i="44"/>
  <c r="J41" i="44"/>
  <c r="K41" i="44"/>
  <c r="L41" i="44"/>
  <c r="M41" i="44"/>
  <c r="J42" i="44"/>
  <c r="K42" i="44"/>
  <c r="L42" i="44"/>
  <c r="M42" i="44"/>
  <c r="J43" i="44"/>
  <c r="K43" i="44"/>
  <c r="L43" i="44"/>
  <c r="M43" i="44"/>
  <c r="J44" i="44"/>
  <c r="K44" i="44"/>
  <c r="L44" i="44"/>
  <c r="M44" i="44"/>
  <c r="J45" i="44"/>
  <c r="K45" i="44"/>
  <c r="L45" i="44"/>
  <c r="M45" i="44"/>
  <c r="J46" i="44"/>
  <c r="K46" i="44"/>
  <c r="L46" i="44"/>
  <c r="M46" i="44"/>
  <c r="J47" i="44"/>
  <c r="K47" i="44"/>
  <c r="L47" i="44"/>
  <c r="M47" i="44"/>
  <c r="J48" i="44"/>
  <c r="K48" i="44"/>
  <c r="L48" i="44"/>
  <c r="M48" i="44"/>
  <c r="J49" i="44"/>
  <c r="K49" i="44"/>
  <c r="L49" i="44"/>
  <c r="M49" i="44"/>
  <c r="J50" i="44"/>
  <c r="K50" i="44"/>
  <c r="L50" i="44"/>
  <c r="M50" i="44"/>
  <c r="J51" i="44"/>
  <c r="K51" i="44"/>
  <c r="L51" i="44"/>
  <c r="M51" i="44"/>
  <c r="J52" i="44"/>
  <c r="K52" i="44"/>
  <c r="L52" i="44"/>
  <c r="M52" i="44"/>
  <c r="J53" i="44"/>
  <c r="K53" i="44"/>
  <c r="L53" i="44"/>
  <c r="M53" i="44"/>
  <c r="J54" i="44"/>
  <c r="K54" i="44"/>
  <c r="L54" i="44"/>
  <c r="M54" i="44"/>
  <c r="J55" i="44"/>
  <c r="K55" i="44"/>
  <c r="L55" i="44"/>
  <c r="M55" i="44"/>
  <c r="J56" i="44"/>
  <c r="K56" i="44"/>
  <c r="L56" i="44"/>
  <c r="M56" i="44"/>
  <c r="J57" i="44"/>
  <c r="K57" i="44"/>
  <c r="L57" i="44"/>
  <c r="M57" i="44"/>
  <c r="J58" i="44"/>
  <c r="K58" i="44"/>
  <c r="L58" i="44"/>
  <c r="M58" i="44"/>
  <c r="J59" i="44"/>
  <c r="K59" i="44"/>
  <c r="L59" i="44"/>
  <c r="M59" i="44"/>
  <c r="J60" i="44"/>
  <c r="K60" i="44"/>
  <c r="L60" i="44"/>
  <c r="M60" i="44"/>
  <c r="J61" i="44"/>
  <c r="K61" i="44"/>
  <c r="L61" i="44"/>
  <c r="M61" i="44"/>
  <c r="J62" i="44"/>
  <c r="K62" i="44"/>
  <c r="L62" i="44"/>
  <c r="M62" i="44"/>
  <c r="J63" i="44"/>
  <c r="K63" i="44"/>
  <c r="L63" i="44"/>
  <c r="M63" i="44"/>
  <c r="J64" i="44"/>
  <c r="K64" i="44"/>
  <c r="L64" i="44"/>
  <c r="M64" i="44"/>
  <c r="J65" i="44"/>
  <c r="K65" i="44"/>
  <c r="L65" i="44"/>
  <c r="M65" i="44"/>
  <c r="J66" i="44"/>
  <c r="K66" i="44"/>
  <c r="L66" i="44"/>
  <c r="M66" i="44"/>
  <c r="J67" i="44"/>
  <c r="K67" i="44"/>
  <c r="L67" i="44"/>
  <c r="M67" i="44"/>
  <c r="J68" i="44"/>
  <c r="K68" i="44"/>
  <c r="L68" i="44"/>
  <c r="M68" i="44"/>
  <c r="J69" i="44"/>
  <c r="K69" i="44"/>
  <c r="L69" i="44"/>
  <c r="M69" i="44"/>
  <c r="J70" i="44"/>
  <c r="K70" i="44"/>
  <c r="L70" i="44"/>
  <c r="M70" i="44"/>
  <c r="I11" i="44"/>
  <c r="I13" i="44"/>
  <c r="I14" i="44"/>
  <c r="I15" i="44"/>
  <c r="I16" i="44"/>
  <c r="I17" i="44"/>
  <c r="I18" i="44"/>
  <c r="I19" i="44"/>
  <c r="I20" i="44"/>
  <c r="I21" i="44"/>
  <c r="I22" i="44"/>
  <c r="I23" i="44"/>
  <c r="I24" i="44"/>
  <c r="I25" i="44"/>
  <c r="I26" i="44"/>
  <c r="I27" i="44"/>
  <c r="I28" i="44"/>
  <c r="I29" i="44"/>
  <c r="I30" i="44"/>
  <c r="I31" i="44"/>
  <c r="I32" i="44"/>
  <c r="I33" i="44"/>
  <c r="I34" i="44"/>
  <c r="I35" i="44"/>
  <c r="I36" i="44"/>
  <c r="I37" i="44"/>
  <c r="I38" i="44"/>
  <c r="I39" i="44"/>
  <c r="I40" i="44"/>
  <c r="I41" i="44"/>
  <c r="I42" i="44"/>
  <c r="I43" i="44"/>
  <c r="I44" i="44"/>
  <c r="I45" i="44"/>
  <c r="I46" i="44"/>
  <c r="I47" i="44"/>
  <c r="I48" i="44"/>
  <c r="I49" i="44"/>
  <c r="I50" i="44"/>
  <c r="I51" i="44"/>
  <c r="I52" i="44"/>
  <c r="I53" i="44"/>
  <c r="I54" i="44"/>
  <c r="I55" i="44"/>
  <c r="I56" i="44"/>
  <c r="I57" i="44"/>
  <c r="I58" i="44"/>
  <c r="I59" i="44"/>
  <c r="I60" i="44"/>
  <c r="I61" i="44"/>
  <c r="I62" i="44"/>
  <c r="I63" i="44"/>
  <c r="I64" i="44"/>
  <c r="I65" i="44"/>
  <c r="I66" i="44"/>
  <c r="I67" i="44"/>
  <c r="I68" i="44"/>
  <c r="I69" i="44"/>
  <c r="I70" i="44"/>
  <c r="I10" i="44"/>
  <c r="H24" i="44"/>
  <c r="H23" i="44"/>
  <c r="H21" i="44"/>
  <c r="H20" i="44"/>
  <c r="H19" i="44"/>
  <c r="H18" i="44"/>
  <c r="H17" i="44"/>
  <c r="H16" i="44"/>
  <c r="H15" i="44"/>
  <c r="H14" i="44"/>
  <c r="H13" i="44"/>
  <c r="H11" i="44"/>
  <c r="E9" i="43"/>
  <c r="F9" i="43"/>
  <c r="G9" i="43"/>
  <c r="H9" i="43"/>
  <c r="I9" i="43"/>
  <c r="J9" i="43"/>
  <c r="K9" i="43"/>
  <c r="L9" i="43"/>
  <c r="M9" i="43"/>
  <c r="N9" i="43"/>
  <c r="O9" i="43"/>
  <c r="P9" i="43"/>
  <c r="Q9" i="43"/>
  <c r="R9" i="43"/>
  <c r="S9" i="43"/>
  <c r="T9" i="43"/>
  <c r="U9" i="43"/>
  <c r="V9" i="43"/>
  <c r="W9" i="43"/>
  <c r="X9" i="43"/>
  <c r="Y9" i="43"/>
  <c r="Z9" i="43"/>
  <c r="AA9" i="43"/>
  <c r="AB9" i="43"/>
  <c r="AC9" i="43"/>
  <c r="AD9" i="43"/>
  <c r="AE9" i="43"/>
  <c r="AF9" i="43"/>
  <c r="AG9" i="43"/>
  <c r="D9" i="43"/>
</calcChain>
</file>

<file path=xl/sharedStrings.xml><?xml version="1.0" encoding="utf-8"?>
<sst xmlns="http://schemas.openxmlformats.org/spreadsheetml/2006/main" count="2195" uniqueCount="469">
  <si>
    <t>Table 1 Overall uptake of screening, by NHS Board and sex</t>
  </si>
  <si>
    <t>Ayrshire and Arran</t>
  </si>
  <si>
    <t>Borders</t>
  </si>
  <si>
    <t>Dumfries and Galloway</t>
  </si>
  <si>
    <t>Fife</t>
  </si>
  <si>
    <t>Forth Valley</t>
  </si>
  <si>
    <t>Grampian</t>
  </si>
  <si>
    <t>Highland</t>
  </si>
  <si>
    <t>Lanarkshire</t>
  </si>
  <si>
    <t>Lothian</t>
  </si>
  <si>
    <t>Orkney</t>
  </si>
  <si>
    <t>Shetland</t>
  </si>
  <si>
    <t>Tayside</t>
  </si>
  <si>
    <t>Western Isles</t>
  </si>
  <si>
    <t>Scotland</t>
  </si>
  <si>
    <t>All persons</t>
  </si>
  <si>
    <t xml:space="preserve">Programme target 60% </t>
  </si>
  <si>
    <t>Greater Glasgow and Clyde</t>
  </si>
  <si>
    <t>Figure 1 Overall uptake of screening, by NHS Board and sex</t>
  </si>
  <si>
    <t>Scottish Bowel Screening Programme</t>
  </si>
  <si>
    <t>Roll out of NHS Boards in the Scottish Bowel Screening Programme.</t>
  </si>
  <si>
    <t>Jun 07</t>
  </si>
  <si>
    <t>Sep 07</t>
  </si>
  <si>
    <t>Oct 07</t>
  </si>
  <si>
    <t>Dec 07</t>
  </si>
  <si>
    <t>May 08</t>
  </si>
  <si>
    <t>Jun 08</t>
  </si>
  <si>
    <t>Dec 08</t>
  </si>
  <si>
    <t>Apr 09</t>
  </si>
  <si>
    <t>Aug 09</t>
  </si>
  <si>
    <t>Oct 09</t>
  </si>
  <si>
    <t>Nov 09</t>
  </si>
  <si>
    <t>Dec 09</t>
  </si>
  <si>
    <t>NHS Tayside</t>
  </si>
  <si>
    <t>NHS Grampian</t>
  </si>
  <si>
    <t>NHS Fife</t>
  </si>
  <si>
    <t>NHS Orkney</t>
  </si>
  <si>
    <t>NHS Forth Valley</t>
  </si>
  <si>
    <t>NHS Lothian</t>
  </si>
  <si>
    <t>NHS Western Isles</t>
  </si>
  <si>
    <t>NHS Lanarkshire</t>
  </si>
  <si>
    <t>NHS Shetland</t>
  </si>
  <si>
    <t>NHS Borders</t>
  </si>
  <si>
    <t>NHS Highland</t>
  </si>
  <si>
    <t>Prevalence and Incidence</t>
  </si>
  <si>
    <t xml:space="preserve">Notes on the data </t>
  </si>
  <si>
    <t>1. Overall uptake of screening</t>
  </si>
  <si>
    <t>5. Percentage of people with a positive screening test result going on to have a colonoscopy performed</t>
  </si>
  <si>
    <t>7. Percentage of colonoscopic complications</t>
  </si>
  <si>
    <t>Completed kits with a final result</t>
  </si>
  <si>
    <t>n</t>
  </si>
  <si>
    <t>Warning Limits (95%)</t>
  </si>
  <si>
    <t>Control Limits (99%)</t>
  </si>
  <si>
    <t>back to KPI list</t>
  </si>
  <si>
    <t>Males</t>
  </si>
  <si>
    <t>Females</t>
  </si>
  <si>
    <t>5 least deprived</t>
  </si>
  <si>
    <t>1 most deprived</t>
  </si>
  <si>
    <t xml:space="preserve">        </t>
  </si>
  <si>
    <t>back to Cover Page</t>
  </si>
  <si>
    <t>back to Notes</t>
  </si>
  <si>
    <t>Table 4 Time from screening test referral date to date colonoscopy performed, by NHS Board and sex</t>
  </si>
  <si>
    <t>0 to 4 weeks</t>
  </si>
  <si>
    <t>Figure 4 Time from screening test referral date to date colonoscopy performed, by NHS Board</t>
  </si>
  <si>
    <t>Table 5 Percentage of people with a positive screening test result going on to have a colonoscopy performed, by NHS Board and sex</t>
  </si>
  <si>
    <r>
      <rPr>
        <i/>
        <sz val="11"/>
        <color indexed="12"/>
        <rFont val="Arial"/>
        <family val="2"/>
      </rPr>
      <t xml:space="preserve">       </t>
    </r>
    <r>
      <rPr>
        <i/>
        <u/>
        <sz val="11"/>
        <color indexed="12"/>
        <rFont val="Arial"/>
        <family val="2"/>
      </rPr>
      <t>http://www.isdscotland.org/Health-Topics/Waiting-Times/Cancer/</t>
    </r>
  </si>
  <si>
    <t>Figure 7 Percentage of colonoscopic complications, by NHS Board</t>
  </si>
  <si>
    <t>Number of people with positive result having a colonoscopy performed</t>
  </si>
  <si>
    <t xml:space="preserve">7. Percentage of colonoscopic complications - percentage of people requiring admission for complications arising directly </t>
  </si>
  <si>
    <r>
      <t xml:space="preserve">NB: Dukes' stage </t>
    </r>
    <r>
      <rPr>
        <b/>
        <i/>
        <sz val="12"/>
        <rFont val="Arial"/>
        <family val="2"/>
      </rPr>
      <t>Not known</t>
    </r>
    <r>
      <rPr>
        <sz val="12"/>
        <rFont val="Arial"/>
        <family val="2"/>
      </rPr>
      <t xml:space="preserve"> is where the Dukes' stage has not been pathologically determined. </t>
    </r>
    <r>
      <rPr>
        <b/>
        <i/>
        <sz val="11"/>
        <color indexed="12"/>
        <rFont val="Arial"/>
        <family val="2"/>
      </rPr>
      <t/>
    </r>
  </si>
  <si>
    <t>Definitions</t>
  </si>
  <si>
    <t>Adenoma</t>
  </si>
  <si>
    <t>a benign epithelial tumour</t>
  </si>
  <si>
    <t>Colonoscopy</t>
  </si>
  <si>
    <t>endoscopic examination of the colon</t>
  </si>
  <si>
    <t>Dukes' stage</t>
  </si>
  <si>
    <t>a system devised by Cuthbert Dukes that describes the spread of the tumour and forms the main component in identifying the ‘stage’ of bowel cancer</t>
  </si>
  <si>
    <t>FIT test</t>
  </si>
  <si>
    <t>Faecal Immunochemical Test</t>
  </si>
  <si>
    <t>FOBT</t>
  </si>
  <si>
    <t>Faecal Occult Blood Test</t>
  </si>
  <si>
    <t>Histology</t>
  </si>
  <si>
    <t>the study of cells and tissue at a microscopic level</t>
  </si>
  <si>
    <t>Polyp</t>
  </si>
  <si>
    <t>a cluster of cells which project as a growth, usually on a stalk, from the mucosal lining of the bowel</t>
  </si>
  <si>
    <t>PPV</t>
  </si>
  <si>
    <t>Positive Predictive Value - the proportion of those who have a positive test who actually have disease</t>
  </si>
  <si>
    <t>SIMD</t>
  </si>
  <si>
    <t>Scottish Index of Multiple Deprivation</t>
  </si>
  <si>
    <t>Continued over the page</t>
  </si>
  <si>
    <t>No need to update this worksheet unless any targets are changed.</t>
  </si>
  <si>
    <t>KPI 3</t>
  </si>
  <si>
    <t>KPI 7</t>
  </si>
  <si>
    <t>KPI 8</t>
  </si>
  <si>
    <t>KPI 17</t>
  </si>
  <si>
    <t>KPI 19</t>
  </si>
  <si>
    <t>KPI 20</t>
  </si>
  <si>
    <t>Used for figure 1 (KPI 1)</t>
  </si>
  <si>
    <t>Used for figure 2 (KPI 2)</t>
  </si>
  <si>
    <t>Used for figure 6 (KPI 6)</t>
  </si>
  <si>
    <t>Key to symbols:  ' - ' = zero value.</t>
  </si>
  <si>
    <t>Used for funnel plots (X-axis for HB data): KPI 3,  KPI 8,  KPI 17,  KPI 19,  KPI 20.</t>
  </si>
  <si>
    <t>Used for funnel plot (X-axis for HB data): KPI 7.</t>
  </si>
  <si>
    <r>
      <t xml:space="preserve">Copy data for row 9 from: </t>
    </r>
    <r>
      <rPr>
        <b/>
        <sz val="10"/>
        <color theme="1"/>
        <rFont val="Arial"/>
        <family val="2"/>
      </rPr>
      <t>data04_figure19_after_kpi_28.xls</t>
    </r>
  </si>
  <si>
    <t>Precentage of people with screen detected cancers with no ICD-10</t>
  </si>
  <si>
    <t>Index1</t>
  </si>
  <si>
    <t>SEX</t>
  </si>
  <si>
    <t>hb.15.3</t>
  </si>
  <si>
    <t>lo95CL.3</t>
  </si>
  <si>
    <t>up95CL.3</t>
  </si>
  <si>
    <t>lo99CL.3</t>
  </si>
  <si>
    <t>up99CL.3</t>
  </si>
  <si>
    <t>hb.15.7</t>
  </si>
  <si>
    <t>lo95CL.7</t>
  </si>
  <si>
    <t>up95CL.7</t>
  </si>
  <si>
    <t>lo99CL.7</t>
  </si>
  <si>
    <t>up99CL.7</t>
  </si>
  <si>
    <t>hb.15.8</t>
  </si>
  <si>
    <t>lo95CL.8</t>
  </si>
  <si>
    <t>up95CL.8</t>
  </si>
  <si>
    <t>lo99CL.8</t>
  </si>
  <si>
    <t>up99CL.8</t>
  </si>
  <si>
    <t>hb.15.17</t>
  </si>
  <si>
    <t>lo95CL.17</t>
  </si>
  <si>
    <t>up95CL.17</t>
  </si>
  <si>
    <t>lo99CL.17</t>
  </si>
  <si>
    <t>up99CL.17</t>
  </si>
  <si>
    <t>hb.15.19</t>
  </si>
  <si>
    <t>lo95CL.19</t>
  </si>
  <si>
    <t>up95CL.19</t>
  </si>
  <si>
    <t>lo99CL.19</t>
  </si>
  <si>
    <t>up99CL.19</t>
  </si>
  <si>
    <t>hb.15.20</t>
  </si>
  <si>
    <t>lo95CL.20</t>
  </si>
  <si>
    <t>up95CL.20</t>
  </si>
  <si>
    <t>lo99CL.20</t>
  </si>
  <si>
    <t>up99CL.20</t>
  </si>
  <si>
    <t>Rate</t>
  </si>
  <si>
    <t>Persons</t>
  </si>
  <si>
    <t>1. Overall uptake of screening - percentage of people with a final outright screening test result, out of those invited.</t>
  </si>
  <si>
    <t>Number of people invited with a final outright screening test result</t>
  </si>
  <si>
    <t>Number of positive referrals with a colonoscopy performed</t>
  </si>
  <si>
    <t xml:space="preserve">      and the date the colonoscopy was performed was within a specified time, out of all of those with a positive screening result and a colonoscopy performed date.</t>
  </si>
  <si>
    <t xml:space="preserve">  Number of people invited with a positive screening test result</t>
  </si>
  <si>
    <t>5. Percentage of people with a positive screening test result going on to have a colonoscopy performed.</t>
  </si>
  <si>
    <t>Number of people who have had a colonoscopy performed</t>
  </si>
  <si>
    <r>
      <t xml:space="preserve">            </t>
    </r>
    <r>
      <rPr>
        <u/>
        <sz val="12"/>
        <rFont val="Arial"/>
        <family val="2"/>
      </rPr>
      <t xml:space="preserve"> Number of people admitted for complications as a result of colonoscopy </t>
    </r>
    <r>
      <rPr>
        <sz val="12"/>
        <rFont val="Arial"/>
        <family val="2"/>
      </rPr>
      <t xml:space="preserve">     x 100</t>
    </r>
  </si>
  <si>
    <t xml:space="preserve">      from the colonoscopy, out of those who had a colonoscopy performed.</t>
  </si>
  <si>
    <r>
      <t xml:space="preserve">              </t>
    </r>
    <r>
      <rPr>
        <u/>
        <sz val="12"/>
        <rFont val="Arial"/>
        <family val="2"/>
      </rPr>
      <t xml:space="preserve"> Number of people invited with a final outright screening test result and polyp cancer </t>
    </r>
    <r>
      <rPr>
        <sz val="12"/>
        <rFont val="Arial"/>
        <family val="2"/>
      </rPr>
      <t xml:space="preserve">     x 100</t>
    </r>
  </si>
  <si>
    <t>Number of people invited with a final outright screening test result who have had a colonoscopy performed</t>
  </si>
  <si>
    <t xml:space="preserve">       out of those with a positive screening test result and a colonoscopy performed.</t>
  </si>
  <si>
    <t xml:space="preserve">              Number of people invited with a final outright screening test result who have had a colonoscopy performed</t>
  </si>
  <si>
    <t xml:space="preserve">       with high risk adenoma, out of those with a positive screening test result and a colonoscopy performed.</t>
  </si>
  <si>
    <t xml:space="preserve">             Number of people invited with a final outright screening test result who have had a colonoscopy performed</t>
  </si>
  <si>
    <t xml:space="preserve">   Number of people invited with a final outright screening test result who have had a colonoscopy performed</t>
  </si>
  <si>
    <r>
      <rPr>
        <sz val="12"/>
        <rFont val="Arial"/>
        <family val="2"/>
      </rPr>
      <t xml:space="preserve">   </t>
    </r>
    <r>
      <rPr>
        <u/>
        <sz val="12"/>
        <rFont val="Arial"/>
        <family val="2"/>
      </rPr>
      <t xml:space="preserve"> Number of people invited with a final outright screening test result</t>
    </r>
    <r>
      <rPr>
        <u/>
        <vertAlign val="superscript"/>
        <sz val="12"/>
        <rFont val="Arial"/>
        <family val="2"/>
      </rPr>
      <t>α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x 100</t>
    </r>
  </si>
  <si>
    <r>
      <t>Number of people invited</t>
    </r>
    <r>
      <rPr>
        <vertAlign val="superscript"/>
        <sz val="12"/>
        <rFont val="Arial"/>
        <family val="2"/>
      </rPr>
      <t>β</t>
    </r>
  </si>
  <si>
    <r>
      <t xml:space="preserve">            </t>
    </r>
    <r>
      <rPr>
        <u/>
        <sz val="12"/>
        <rFont val="Arial"/>
        <family val="2"/>
      </rPr>
      <t xml:space="preserve"> Number of people with a colorectal cancer staged as Dukes' A </t>
    </r>
    <r>
      <rPr>
        <sz val="12"/>
        <rFont val="Arial"/>
        <family val="2"/>
      </rPr>
      <t xml:space="preserve">     x 100</t>
    </r>
  </si>
  <si>
    <t>Number of people with a colorectal cancer</t>
  </si>
  <si>
    <t>9. Percentage of people with colorectal cancer staged as Dukes' A.</t>
  </si>
  <si>
    <t>10. Percentage of people with colorectal cancer staged as Dukes' B.</t>
  </si>
  <si>
    <t>26. Percentage of people with a colorectal cancer that is a malignant neoplasm of the colon (ICD-10 C18).</t>
  </si>
  <si>
    <t>27. Percentage of people with a colorectal cancer that is a malignant neoplasm of the rectosigmoid junction (ICD-10 C19).</t>
  </si>
  <si>
    <t>28. Percentage of people with a colorectal cancer that is a malignant neoplasm of the rectum (ICD-10 C20).</t>
  </si>
  <si>
    <r>
      <t xml:space="preserve">                      </t>
    </r>
    <r>
      <rPr>
        <u/>
        <sz val="12"/>
        <rFont val="Arial"/>
        <family val="2"/>
      </rPr>
      <t xml:space="preserve">Number of people with a colorectal cancer that is a malignant neoplasm of the rectum </t>
    </r>
    <r>
      <rPr>
        <sz val="12"/>
        <rFont val="Arial"/>
        <family val="2"/>
      </rPr>
      <t xml:space="preserve">      x 100</t>
    </r>
  </si>
  <si>
    <r>
      <t xml:space="preserve">                           </t>
    </r>
    <r>
      <rPr>
        <u/>
        <sz val="12"/>
        <rFont val="Arial"/>
        <family val="2"/>
      </rPr>
      <t>Number of people with a colorectal cancer that is a malignant neoplasm of the rectosigmoid junction</t>
    </r>
    <r>
      <rPr>
        <sz val="12"/>
        <rFont val="Arial"/>
        <family val="2"/>
      </rPr>
      <t xml:space="preserve">       x 100</t>
    </r>
  </si>
  <si>
    <r>
      <t xml:space="preserve">               </t>
    </r>
    <r>
      <rPr>
        <u/>
        <sz val="12"/>
        <rFont val="Arial"/>
        <family val="2"/>
      </rPr>
      <t>Number of people with a colorectal cancer that is a malignant neoplasm of the colon</t>
    </r>
    <r>
      <rPr>
        <sz val="12"/>
        <rFont val="Arial"/>
        <family val="2"/>
      </rPr>
      <t xml:space="preserve">       x 100</t>
    </r>
  </si>
  <si>
    <r>
      <t xml:space="preserve">             </t>
    </r>
    <r>
      <rPr>
        <u/>
        <sz val="12"/>
        <rFont val="Arial"/>
        <family val="2"/>
      </rPr>
      <t>Number of people with a colorectal cancer staged as Dukes' B</t>
    </r>
    <r>
      <rPr>
        <sz val="12"/>
        <rFont val="Arial"/>
        <family val="2"/>
      </rPr>
      <t xml:space="preserve">      x 100</t>
    </r>
  </si>
  <si>
    <t>13. Percentage of people with colorectal cancer staged as Dukes' D.</t>
  </si>
  <si>
    <t>14. Percentage of people with colorectal cancer staged as Dukes' Not known.</t>
  </si>
  <si>
    <r>
      <t xml:space="preserve">             </t>
    </r>
    <r>
      <rPr>
        <u/>
        <sz val="12"/>
        <rFont val="Arial"/>
        <family val="2"/>
      </rPr>
      <t>Number of people with a colorectal cancer staged as Dukes' D</t>
    </r>
    <r>
      <rPr>
        <sz val="12"/>
        <rFont val="Arial"/>
        <family val="2"/>
      </rPr>
      <t xml:space="preserve">      x 100</t>
    </r>
  </si>
  <si>
    <r>
      <t xml:space="preserve">             </t>
    </r>
    <r>
      <rPr>
        <u/>
        <sz val="12"/>
        <rFont val="Arial"/>
        <family val="2"/>
      </rPr>
      <t>Number of people with a colorectal cancer staged as Dukes' Not known</t>
    </r>
    <r>
      <rPr>
        <sz val="12"/>
        <rFont val="Arial"/>
        <family val="2"/>
      </rPr>
      <t xml:space="preserve">      x 100</t>
    </r>
  </si>
  <si>
    <t>15. Percentage of people with colorectal cancer where the stage has not yet been supplied.</t>
  </si>
  <si>
    <r>
      <t xml:space="preserve">             </t>
    </r>
    <r>
      <rPr>
        <u/>
        <sz val="12"/>
        <rFont val="Arial"/>
        <family val="2"/>
      </rPr>
      <t xml:space="preserve"> Number of people with a colorectal cancer where the stage has not yet been supplied </t>
    </r>
    <r>
      <rPr>
        <sz val="12"/>
        <rFont val="Arial"/>
        <family val="2"/>
      </rPr>
      <t xml:space="preserve">     x 100</t>
    </r>
  </si>
  <si>
    <t xml:space="preserve">       out of those with a final outright screening test result.</t>
  </si>
  <si>
    <t>All colorectal cancers and adenomas in this report were detected through the screening programme.</t>
  </si>
  <si>
    <t>NHS Dumfries and Galloway</t>
  </si>
  <si>
    <t>NHS Greater Glasgow and Clyde</t>
  </si>
  <si>
    <t>NHS Ayrshire and Arran</t>
  </si>
  <si>
    <t>4. Time from screening test referral date to date colonoscopy performed</t>
  </si>
  <si>
    <t>9. Percentage of people with colorectal cancer staged as Dukes' A</t>
  </si>
  <si>
    <t>10. Percentage of people with colorectal cancer staged as Dukes' B</t>
  </si>
  <si>
    <t>13. Percentage of people with colorectal cancer staged as Dukes' D</t>
  </si>
  <si>
    <t>14. Percentage of people with colorectal cancer staged as Dukes' Not known</t>
  </si>
  <si>
    <t>15. Percentage of people with colorectal cancer where the stage has not yet been supplied</t>
  </si>
  <si>
    <t>21. Positive Predictive Value of current screening test for colorectal cancer</t>
  </si>
  <si>
    <t>23. Positive Predictive Value of current screening test for high risk adenoma as the most serious diagnosis</t>
  </si>
  <si>
    <t>24. Positive Predictive Value of current screening test for high risk adenoma as the most serious diagnosis or colorectal cancer</t>
  </si>
  <si>
    <t>26. Percentage of people with a colorectal cancer that is a malignant neoplasm of the colon (ICD-10 C18)</t>
  </si>
  <si>
    <t>27. Percentage of people with a colorectal cancer that is a malignant neoplasm of the rectosigmoid junction (ICD-10 C19)</t>
  </si>
  <si>
    <t>28. Percentage of people with a colorectal cancer that is a malignant neoplasm of the rectum (ICD-10 C20)</t>
  </si>
  <si>
    <r>
      <rPr>
        <vertAlign val="superscript"/>
        <sz val="12"/>
        <rFont val="Arial"/>
        <family val="2"/>
      </rPr>
      <t>α</t>
    </r>
    <r>
      <rPr>
        <sz val="12"/>
        <rFont val="Arial"/>
        <family val="2"/>
      </rPr>
      <t xml:space="preserve"> Colonoscopy does not need to have been completed.</t>
    </r>
  </si>
  <si>
    <r>
      <t xml:space="preserve">α </t>
    </r>
    <r>
      <rPr>
        <sz val="12"/>
        <rFont val="Arial"/>
        <family val="2"/>
      </rPr>
      <t>Within 4 weeks, 4-8 weeks, and more than 8 weeks.</t>
    </r>
  </si>
  <si>
    <r>
      <rPr>
        <vertAlign val="superscript"/>
        <sz val="12"/>
        <rFont val="Arial"/>
        <family val="2"/>
      </rPr>
      <t xml:space="preserve">α </t>
    </r>
    <r>
      <rPr>
        <sz val="12"/>
        <rFont val="Arial"/>
        <family val="2"/>
      </rPr>
      <t>No colorectal cancer confirmed.</t>
    </r>
  </si>
  <si>
    <t xml:space="preserve">Number of positive referrals with a colonoscopy performed for whom the time interval between </t>
  </si>
  <si>
    <r>
      <t xml:space="preserve">                </t>
    </r>
    <r>
      <rPr>
        <u/>
        <sz val="12"/>
        <rFont val="Arial"/>
        <family val="2"/>
      </rPr>
      <t xml:space="preserve"> the screening test referral date and the date the colonoscopy was performed is within a specified time</t>
    </r>
    <r>
      <rPr>
        <u/>
        <vertAlign val="superscript"/>
        <sz val="12"/>
        <rFont val="Arial"/>
        <family val="2"/>
      </rPr>
      <t>α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  x 100</t>
    </r>
  </si>
  <si>
    <t xml:space="preserve">4. Time from screening test referral date to date colonoscopy performed - percentage of people where the time between the screening test referral date </t>
  </si>
  <si>
    <r>
      <t xml:space="preserve">                 </t>
    </r>
    <r>
      <rPr>
        <u/>
        <sz val="12"/>
        <rFont val="Arial"/>
        <family val="2"/>
      </rPr>
      <t xml:space="preserve"> Number of people invited with a positive screening test result who have a colonoscopy performed</t>
    </r>
    <r>
      <rPr>
        <u/>
        <vertAlign val="superscript"/>
        <sz val="12"/>
        <rFont val="Arial"/>
        <family val="2"/>
      </rPr>
      <t>α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 x 100</t>
    </r>
  </si>
  <si>
    <r>
      <t xml:space="preserve">              </t>
    </r>
    <r>
      <rPr>
        <u/>
        <sz val="12"/>
        <rFont val="Arial"/>
        <family val="2"/>
      </rPr>
      <t xml:space="preserve">      Number of people with polyp cancer       </t>
    </r>
    <r>
      <rPr>
        <sz val="12"/>
        <rFont val="Arial"/>
        <family val="2"/>
      </rPr>
      <t xml:space="preserve">    x 100</t>
    </r>
  </si>
  <si>
    <r>
      <t xml:space="preserve">                  </t>
    </r>
    <r>
      <rPr>
        <u/>
        <sz val="12"/>
        <rFont val="Arial"/>
        <family val="2"/>
      </rPr>
      <t xml:space="preserve"> Number of people invited with a final outright screening test result who have high risk adenoma</t>
    </r>
    <r>
      <rPr>
        <u/>
        <vertAlign val="superscript"/>
        <sz val="12"/>
        <rFont val="Arial"/>
        <family val="2"/>
      </rPr>
      <t>α</t>
    </r>
    <r>
      <rPr>
        <u/>
        <sz val="12"/>
        <rFont val="Arial"/>
        <family val="2"/>
      </rPr>
      <t xml:space="preserve"> as the most serious diagnosis</t>
    </r>
    <r>
      <rPr>
        <u/>
        <vertAlign val="superscript"/>
        <sz val="12"/>
        <rFont val="Arial"/>
        <family val="2"/>
      </rPr>
      <t>β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 x 100</t>
    </r>
  </si>
  <si>
    <r>
      <t xml:space="preserve">             </t>
    </r>
    <r>
      <rPr>
        <u/>
        <sz val="12"/>
        <rFont val="Arial"/>
        <family val="2"/>
      </rPr>
      <t xml:space="preserve">    Number of people invited with a positive screening test result    </t>
    </r>
    <r>
      <rPr>
        <sz val="12"/>
        <rFont val="Arial"/>
        <family val="2"/>
      </rPr>
      <t xml:space="preserve">    x 100</t>
    </r>
  </si>
  <si>
    <r>
      <t xml:space="preserve">              </t>
    </r>
    <r>
      <rPr>
        <u/>
        <sz val="12"/>
        <rFont val="Arial"/>
        <family val="2"/>
      </rPr>
      <t xml:space="preserve">           Number of people with a completed colonoscopy       </t>
    </r>
    <r>
      <rPr>
        <sz val="12"/>
        <rFont val="Arial"/>
        <family val="2"/>
      </rPr>
      <t xml:space="preserve">     x 100</t>
    </r>
  </si>
  <si>
    <r>
      <t xml:space="preserve">                        </t>
    </r>
    <r>
      <rPr>
        <u/>
        <sz val="12"/>
        <rFont val="Arial"/>
        <family val="2"/>
      </rPr>
      <t xml:space="preserve"> Number of people invited with a final outright screening test result and colonoscopy performed who have a colorectal cancer </t>
    </r>
    <r>
      <rPr>
        <sz val="12"/>
        <rFont val="Arial"/>
        <family val="2"/>
      </rPr>
      <t xml:space="preserve">      x 100</t>
    </r>
  </si>
  <si>
    <r>
      <t xml:space="preserve">             </t>
    </r>
    <r>
      <rPr>
        <u/>
        <sz val="12"/>
        <rFont val="Arial"/>
        <family val="2"/>
      </rPr>
      <t xml:space="preserve"> Number of people invited with a final outright screening test result and colorectal cancer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 x 100</t>
    </r>
  </si>
  <si>
    <r>
      <t xml:space="preserve">β </t>
    </r>
    <r>
      <rPr>
        <sz val="12"/>
        <rFont val="Arial"/>
        <family val="2"/>
      </rPr>
      <t>No colorectal cancer confirmed.</t>
    </r>
  </si>
  <si>
    <t xml:space="preserve">       percentage of people with high risk adenoma or a colorectal cancer, out of those with a positive screening test result and a colonoscopy performed.</t>
  </si>
  <si>
    <t>Table 9 Percentage of people with colorectal cancer staged as Dukes' A, by NHS Board and sex</t>
  </si>
  <si>
    <t>Table 10 Percentage of people with colorectal cancer staged as Dukes' B, by NHS Board and sex</t>
  </si>
  <si>
    <t>Table 13 Percentage of people with colorectal cancer staged as Dukes' D, by NHS Board and sex</t>
  </si>
  <si>
    <t>Table 14 Percentage of people with colorectal cancer staged as Dukes' Not known, by NHS Board and sex</t>
  </si>
  <si>
    <t>Table 15 Percentage of people with colorectal cancer where the stage has not yet been supplied, by NHS Board and sex</t>
  </si>
  <si>
    <t xml:space="preserve">        The main reasons people do not proceed to colonoscopy are because of a clinical decision or because they declined.</t>
  </si>
  <si>
    <t>Table 26 Percentage of people with a colorectal cancer that is a malignant neoplasm of the colon (ICD-10 C18), by NHS Board and sex</t>
  </si>
  <si>
    <t>Table 27 Percentage of people with a colorectal cancer that is a malignant neoplasm of the rectosigmoid junction (ICD-10 C19), by NHS Board and sex</t>
  </si>
  <si>
    <t>Table 28 Percentage of people with a colorectal cancer that is a malignant neoplasm of the rectum (ICD-10 C20), by NHS Board and sex</t>
  </si>
  <si>
    <t>Figure 19 Percentage of people with colorectal cancer which is classified as ICD-10 C18, C19 and C20, by NHS Board</t>
  </si>
  <si>
    <r>
      <t>α</t>
    </r>
    <r>
      <rPr>
        <sz val="12"/>
        <rFont val="Arial"/>
        <family val="2"/>
      </rPr>
      <t xml:space="preserve"> More than four adenomas or at least three adenomas with one ≥1 cm.</t>
    </r>
  </si>
  <si>
    <t xml:space="preserve">       percentage of people with a malignant outcome or adenoma, out of those with a positive screening test result and a colonoscopy performed.</t>
  </si>
  <si>
    <t>22. Positive Predictive Value of current screening test for adenoma as the most serious diagnosis</t>
  </si>
  <si>
    <t>25. Positive Predictive Value of current screening test for adenoma as the most serious diagnosis or colorectal cancer</t>
  </si>
  <si>
    <r>
      <t xml:space="preserve">                </t>
    </r>
    <r>
      <rPr>
        <u/>
        <sz val="12"/>
        <rFont val="Arial"/>
        <family val="2"/>
      </rPr>
      <t xml:space="preserve"> Number of people invited with a final outright screening test result who have adenoma as the most serious diagnosis</t>
    </r>
    <r>
      <rPr>
        <u/>
        <vertAlign val="superscript"/>
        <sz val="12"/>
        <rFont val="Arial"/>
        <family val="2"/>
      </rPr>
      <t>α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  x 100</t>
    </r>
  </si>
  <si>
    <t xml:space="preserve">       with adenoma, out of those with a positive screening test result and a colonoscopy performed.</t>
  </si>
  <si>
    <r>
      <t xml:space="preserve">                               </t>
    </r>
    <r>
      <rPr>
        <u/>
        <sz val="12"/>
        <rFont val="Arial"/>
        <family val="2"/>
      </rPr>
      <t xml:space="preserve"> Number of people invited with a final outright screening test result and colonoscopy performed who have adenoma as the most serious diagnosis</t>
    </r>
    <r>
      <rPr>
        <u/>
        <vertAlign val="superscript"/>
        <sz val="12"/>
        <rFont val="Arial"/>
        <family val="2"/>
      </rPr>
      <t xml:space="preserve">α </t>
    </r>
    <r>
      <rPr>
        <sz val="12"/>
        <rFont val="Arial"/>
        <family val="2"/>
      </rPr>
      <t xml:space="preserve">    x 100</t>
    </r>
  </si>
  <si>
    <r>
      <t xml:space="preserve">                  </t>
    </r>
    <r>
      <rPr>
        <u/>
        <sz val="12"/>
        <rFont val="Arial"/>
        <family val="2"/>
      </rPr>
      <t xml:space="preserve"> Number of people invited with a final outright screening test result and colonoscopy performed with adenoma as the most serious diagnosis</t>
    </r>
    <r>
      <rPr>
        <u/>
        <vertAlign val="superscript"/>
        <sz val="12"/>
        <rFont val="Arial"/>
        <family val="2"/>
      </rPr>
      <t>α</t>
    </r>
    <r>
      <rPr>
        <u/>
        <sz val="12"/>
        <rFont val="Arial"/>
        <family val="2"/>
      </rPr>
      <t xml:space="preserve"> or colorectal cancer </t>
    </r>
    <r>
      <rPr>
        <sz val="12"/>
        <rFont val="Arial"/>
        <family val="2"/>
      </rPr>
      <t xml:space="preserve">      x 100</t>
    </r>
  </si>
  <si>
    <t>Colorectal cancer</t>
  </si>
  <si>
    <t>Also referred to as bowel cancer. For the purposes of this publication bowel/colorectal cancer refers to colorectal cancers</t>
  </si>
  <si>
    <t>Table 16 Percentage of people with colorectal cancer that has a recorded stage, by NHS Board and sex</t>
  </si>
  <si>
    <t>16. Percentage of people with colorectal cancer that has a recorded stage.</t>
  </si>
  <si>
    <t>16. Percentage of people with colorectal cancer that has a recorded stage</t>
  </si>
  <si>
    <r>
      <t xml:space="preserve">              </t>
    </r>
    <r>
      <rPr>
        <u/>
        <sz val="12"/>
        <rFont val="Arial"/>
        <family val="2"/>
      </rPr>
      <t xml:space="preserve"> Number of people with a colorectal cancer that has a Dukes' stage recorded</t>
    </r>
    <r>
      <rPr>
        <sz val="12"/>
        <rFont val="Arial"/>
        <family val="2"/>
      </rPr>
      <t xml:space="preserve">     x 100</t>
    </r>
  </si>
  <si>
    <t>KPI</t>
  </si>
  <si>
    <t>time_ref</t>
  </si>
  <si>
    <t>hb.1</t>
  </si>
  <si>
    <t>hb.2</t>
  </si>
  <si>
    <t>hb.3</t>
  </si>
  <si>
    <t>hb.4</t>
  </si>
  <si>
    <t>hb.5</t>
  </si>
  <si>
    <t>hb.6</t>
  </si>
  <si>
    <t>hb.7</t>
  </si>
  <si>
    <t>hb.8</t>
  </si>
  <si>
    <t>hb.9</t>
  </si>
  <si>
    <t>hb.10</t>
  </si>
  <si>
    <t>hb.11</t>
  </si>
  <si>
    <t>hb.12</t>
  </si>
  <si>
    <t>hb.13</t>
  </si>
  <si>
    <t>hb.14</t>
  </si>
  <si>
    <t>hb.15</t>
  </si>
  <si>
    <t>&gt;8 weeks</t>
  </si>
  <si>
    <t>simd2016</t>
  </si>
  <si>
    <r>
      <t xml:space="preserve">                </t>
    </r>
    <r>
      <rPr>
        <u/>
        <sz val="12"/>
        <rFont val="Arial"/>
        <family val="2"/>
      </rPr>
      <t xml:space="preserve"> Number of people invited with a final outright screening test result and colonoscopy performed who have high risk adenoma</t>
    </r>
    <r>
      <rPr>
        <u/>
        <vertAlign val="superscript"/>
        <sz val="12"/>
        <rFont val="Arial"/>
        <family val="2"/>
      </rPr>
      <t>α</t>
    </r>
    <r>
      <rPr>
        <u/>
        <sz val="12"/>
        <rFont val="Arial"/>
        <family val="2"/>
      </rPr>
      <t xml:space="preserve"> as the most serious diagnosis</t>
    </r>
    <r>
      <rPr>
        <u/>
        <vertAlign val="superscript"/>
        <sz val="12"/>
        <rFont val="Calibri"/>
        <family val="2"/>
      </rPr>
      <t>β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  x 100</t>
    </r>
  </si>
  <si>
    <r>
      <t xml:space="preserve">                               </t>
    </r>
    <r>
      <rPr>
        <u/>
        <sz val="12"/>
        <rFont val="Arial"/>
        <family val="2"/>
      </rPr>
      <t xml:space="preserve"> Number of people invited with a final outright screening test result and colonoscopy performed who have high risk adenoma</t>
    </r>
    <r>
      <rPr>
        <u/>
        <vertAlign val="superscript"/>
        <sz val="12"/>
        <rFont val="Calibri"/>
        <family val="2"/>
      </rPr>
      <t>α</t>
    </r>
    <r>
      <rPr>
        <u/>
        <sz val="12"/>
        <rFont val="Arial"/>
        <family val="2"/>
      </rPr>
      <t xml:space="preserve"> as the most serious diagnosis</t>
    </r>
    <r>
      <rPr>
        <u/>
        <vertAlign val="superscript"/>
        <sz val="12"/>
        <rFont val="Calibri"/>
        <family val="2"/>
      </rPr>
      <t>β</t>
    </r>
    <r>
      <rPr>
        <u/>
        <sz val="12"/>
        <rFont val="Arial"/>
        <family val="2"/>
      </rPr>
      <t xml:space="preserve"> or colorectal cancer </t>
    </r>
    <r>
      <rPr>
        <sz val="12"/>
        <rFont val="Arial"/>
        <family val="2"/>
      </rPr>
      <t xml:space="preserve">     x 100</t>
    </r>
  </si>
  <si>
    <t xml:space="preserve">Note:  </t>
  </si>
  <si>
    <t>Not stated is where the staging data has not yet been supplied.</t>
  </si>
  <si>
    <t>2. Overall uptake of screening by deprivation area</t>
  </si>
  <si>
    <r>
      <rPr>
        <sz val="12"/>
        <rFont val="Arial"/>
        <family val="2"/>
      </rPr>
      <t xml:space="preserve">       </t>
    </r>
    <r>
      <rPr>
        <u/>
        <sz val="12"/>
        <rFont val="Arial"/>
        <family val="2"/>
      </rPr>
      <t xml:space="preserve"> Number of people invited with a final outright screening test result</t>
    </r>
    <r>
      <rPr>
        <u/>
        <vertAlign val="superscript"/>
        <sz val="12"/>
        <rFont val="Calibri"/>
        <family val="2"/>
      </rPr>
      <t>β</t>
    </r>
    <r>
      <rPr>
        <u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    x 100</t>
    </r>
  </si>
  <si>
    <r>
      <t>Number of people invited</t>
    </r>
    <r>
      <rPr>
        <vertAlign val="superscript"/>
        <sz val="12"/>
        <rFont val="Calibri"/>
        <family val="2"/>
      </rPr>
      <t>γ</t>
    </r>
  </si>
  <si>
    <r>
      <t>2. Overall uptake of screening by deprivation category</t>
    </r>
    <r>
      <rPr>
        <b/>
        <vertAlign val="superscript"/>
        <sz val="12"/>
        <color indexed="12"/>
        <rFont val="Calibri"/>
        <family val="2"/>
      </rPr>
      <t>α</t>
    </r>
    <r>
      <rPr>
        <b/>
        <sz val="12"/>
        <color indexed="12"/>
        <rFont val="Arial"/>
        <family val="2"/>
      </rPr>
      <t xml:space="preserve"> - percentage of people with a final outright screening test result for which a valid postcode is available,</t>
    </r>
  </si>
  <si>
    <t>3. Percentage of people with a positive screening test result</t>
  </si>
  <si>
    <t>6. Percentage of people that had a completed colonoscopy</t>
  </si>
  <si>
    <t>8. Percentage of people that had a cancer detected</t>
  </si>
  <si>
    <t>17. Percentage of people that had a polyp cancer detected</t>
  </si>
  <si>
    <t>19. Percentage of people with adenomas detected</t>
  </si>
  <si>
    <t>18. Percentage of cancers that were polyp cancers</t>
  </si>
  <si>
    <t>20. Percentage of people with high risk adenomas detected</t>
  </si>
  <si>
    <t>3. Percentage of people with a positive screening test result - percentage of people with a positive test result, out of those with a final outright screening test result.</t>
  </si>
  <si>
    <t>6. Percentage of people that had a completed colonoscopy - percentage of people having a completed colonoscopy, out of those who had a colonoscopy performed.</t>
  </si>
  <si>
    <t>8. Percentage of people that had a cancer detected - percentage of people with colorectal cancer, out of those with a final outright screening test result.</t>
  </si>
  <si>
    <t>Table 6 Percentage of people that had a completed colonoscopy, by NHS Board and sex</t>
  </si>
  <si>
    <t>Figure 6 Percentage of people that had a completed colonoscopy, by NHS Board and sex</t>
  </si>
  <si>
    <t>Table 3 Percentage of people with a positive screening test result, by NHS Board and sex</t>
  </si>
  <si>
    <t>Figure 3 Percentage of people with a positive screening test result, by NHS Board and sex</t>
  </si>
  <si>
    <t>3. (Continued) Percentage of people with a positive screening test result - percentage of people with a positive test result, out of those with a final outright screening test result.</t>
  </si>
  <si>
    <t>Table 8 Percentage of people that had a cancer detected, by NHS Board and sex</t>
  </si>
  <si>
    <t>Figure 8 Percentage of people that had a cancer detected, by NHS Board and sex</t>
  </si>
  <si>
    <t>8. (Continued) Percentage of people that had a cancer detected - percentage of people with colorectal cancer, out of those with a final outright screening test result.</t>
  </si>
  <si>
    <t>Figure 8.1 Percentage of people that had a cancer detected for both sexes, by NHS Board</t>
  </si>
  <si>
    <t>17. Percentage of people that had a polyp cancer detected - percentage of people with polyp cancer out of those with a final outright screening test result.</t>
  </si>
  <si>
    <t>Table 17 Percentage of people that had a polyp cancer detected, by NHS Board and sex</t>
  </si>
  <si>
    <t>Figure 10 Percentage of people that had a polyp cancer detected, by NHS Board and sex</t>
  </si>
  <si>
    <t>17. (Continued) Percentage of people that had a polyp cancer detected - percentage of people with polyp cancer out of those with a final outright screening test result.</t>
  </si>
  <si>
    <t>Figure 10.1 Percentage of people that had a polyp cancer detected for both sexes, by NHS Board</t>
  </si>
  <si>
    <t>18. Percentage of cancers that were polyp cancers - percentage of people with polyp cancer, out of those with colorectal cancer.</t>
  </si>
  <si>
    <t>Table 18 Percentage of cancers that were polyp cancers, by NHS Board and sex</t>
  </si>
  <si>
    <t>Figure 11 Percentage of cancers that were polyp cancers, by NHS Board and sex</t>
  </si>
  <si>
    <t xml:space="preserve">19. Percentage of people with adenomas detected - percentage of people with adenoma as the most serious diagnosis, </t>
  </si>
  <si>
    <t>Table 19 Percentage of people with adenomas detected, by NHS Board and sex</t>
  </si>
  <si>
    <t>Figure 12 Percentage of people with adenomas detected, by NHS Board and sex</t>
  </si>
  <si>
    <t xml:space="preserve">19. (Continued) Percentage of people with adenomas detected - percentage of people with adenoma as the most serious diagnosis, </t>
  </si>
  <si>
    <t>Figure 12.1 Percentage of people with adenomas detected for both sexes, by NHS Board</t>
  </si>
  <si>
    <t xml:space="preserve">20. Percentage of people with high risk adenomas detected - percentage of people with high risk adenoma as the most serious diagnosis, </t>
  </si>
  <si>
    <t>Table 20 Percentage of people with high risk adenomas detected, by NHS Board and sex</t>
  </si>
  <si>
    <t>Figure 13 Percentage of people with high risk adenomas detected, by NHS Board and sex</t>
  </si>
  <si>
    <t xml:space="preserve">20. (Continued) Percentage of people with high risk adenomas detected - percentage of people with high risk adenoma as the most serious diagnosis, </t>
  </si>
  <si>
    <t>Figure 13.1 Percentage of people with high risk adenomas detected for both sexes, by NHS Board</t>
  </si>
  <si>
    <t xml:space="preserve">      out of those invited.</t>
  </si>
  <si>
    <t>2. (Continued) Overall uptake of screening by deprivation category - percentage of people with a final outright screening test result for which a valid postcode is available,</t>
  </si>
  <si>
    <t>This figure combines the data from KPIs 9-15.</t>
  </si>
  <si>
    <t>90% HIS Standard</t>
  </si>
  <si>
    <t xml:space="preserve">       For reference: The cancer waiting time to treatment targets for screened patients are now reported here:</t>
  </si>
  <si>
    <t>Table 2 Overall uptake of screening, by deprivation category, NHS Board and sex</t>
  </si>
  <si>
    <t>Figure 2 Overall uptake of screening for Scotland, by deprivation category and sex</t>
  </si>
  <si>
    <t>&gt;4 to 8 weeks</t>
  </si>
  <si>
    <t>2007/09</t>
  </si>
  <si>
    <t>2008/10</t>
  </si>
  <si>
    <t>2009/11</t>
  </si>
  <si>
    <t>2010/12</t>
  </si>
  <si>
    <t>2011/13</t>
  </si>
  <si>
    <t>2012/14</t>
  </si>
  <si>
    <t>2013/15</t>
  </si>
  <si>
    <t>2014/16</t>
  </si>
  <si>
    <t>2015/17</t>
  </si>
  <si>
    <t>1. (Continued) Overall uptake of screening - percentage of people with a final outright screening test result, out of those invited.</t>
  </si>
  <si>
    <t xml:space="preserve">3. (Continued) Percentage of people with a positive screening test result - percentage of people with a positive test result, out of those with a final outright </t>
  </si>
  <si>
    <r>
      <t>Table 3.1 Percentage of people with a positive screening test result for both sexes, by two-year reporting period</t>
    </r>
    <r>
      <rPr>
        <b/>
        <vertAlign val="superscript"/>
        <sz val="12"/>
        <rFont val="Arial"/>
        <family val="2"/>
      </rPr>
      <t>Ɣ</t>
    </r>
  </si>
  <si>
    <r>
      <t>Figure 3.2 Percentage of people with a positive screening test result for both sexes, by two-year reporting period</t>
    </r>
    <r>
      <rPr>
        <b/>
        <vertAlign val="superscript"/>
        <sz val="12"/>
        <rFont val="Arial"/>
        <family val="2"/>
      </rPr>
      <t>Ɣ</t>
    </r>
  </si>
  <si>
    <r>
      <t>Table 8.2 Percentage of people that had a cancer detected for both sexes,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</si>
  <si>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r>
      <t>Figure 8.2 Percentage of people that had a cancer detected for both sexes,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</si>
  <si>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r>
      <t>Table 19.1 Percentage of people with adenomas detected for both sexes,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</si>
  <si>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r>
      <t>Figure 12.1 Percentage of people with adenomas detected for both sexes,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</si>
  <si>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t>Measure</t>
  </si>
  <si>
    <t>Male</t>
  </si>
  <si>
    <t>Female</t>
  </si>
  <si>
    <t>All Persons</t>
  </si>
  <si>
    <r>
      <t>Table 2.1 Slope Index of Inequality for both sexes, by two-year reporting period</t>
    </r>
    <r>
      <rPr>
        <b/>
        <vertAlign val="superscript"/>
        <sz val="12"/>
        <rFont val="Arial"/>
        <family val="2"/>
      </rPr>
      <t>Ɣ</t>
    </r>
  </si>
  <si>
    <r>
      <t>Figure 2.1 Slope Index of Inequality for both sexes, by two-year reporting period</t>
    </r>
    <r>
      <rPr>
        <b/>
        <vertAlign val="superscript"/>
        <sz val="12"/>
        <rFont val="Arial"/>
        <family val="2"/>
      </rPr>
      <t>Ɣ</t>
    </r>
  </si>
  <si>
    <r>
      <t>Table 2.2 Relative Index of Inequality for both sexes, by two-year reporting period</t>
    </r>
    <r>
      <rPr>
        <b/>
        <vertAlign val="superscript"/>
        <sz val="12"/>
        <rFont val="Arial"/>
        <family val="2"/>
      </rPr>
      <t>Ɣ</t>
    </r>
  </si>
  <si>
    <r>
      <t>Figure 2.2 Relative Index of Inequality for both sexes, by two-year reporting period</t>
    </r>
    <r>
      <rPr>
        <b/>
        <vertAlign val="superscript"/>
        <sz val="12"/>
        <rFont val="Arial"/>
        <family val="2"/>
      </rPr>
      <t>Ɣ</t>
    </r>
  </si>
  <si>
    <t>2. (Continued) Slope index of inequality (SII) in screening uptake: a measure of absolute inequality</t>
  </si>
  <si>
    <t>2. (Continued)  Relative index of inequality (RII) in screening uptake: a measure of relative inequality</t>
  </si>
  <si>
    <r>
      <t xml:space="preserve">SII is a summary measure of absolute inequality. It </t>
    </r>
    <r>
      <rPr>
        <sz val="12"/>
        <color rgb="FF0D0D0D"/>
        <rFont val="Arial"/>
        <family val="2"/>
      </rPr>
      <t>is calculated by taking the difference between the extremes of a population weighted regression line of best fit.</t>
    </r>
  </si>
  <si>
    <t xml:space="preserve">RII is a summary measure of relative inequality. It is calculated by dividing the slope index of inequality (SII) by the mean value across all deprivation groups. </t>
  </si>
  <si>
    <r>
      <t>Table 1.1 Overall uptake of screening, by two-year reporting period</t>
    </r>
    <r>
      <rPr>
        <b/>
        <vertAlign val="superscript"/>
        <sz val="12"/>
        <rFont val="Arial"/>
        <family val="2"/>
      </rPr>
      <t>Ɣ</t>
    </r>
    <r>
      <rPr>
        <b/>
        <sz val="12"/>
        <rFont val="Arial"/>
        <family val="2"/>
      </rPr>
      <t xml:space="preserve"> and sex</t>
    </r>
  </si>
  <si>
    <r>
      <t>Figure 1.1 Overall uptake of screening, by two-year reporting period</t>
    </r>
    <r>
      <rPr>
        <b/>
        <vertAlign val="superscript"/>
        <sz val="12"/>
        <rFont val="Arial"/>
        <family val="2"/>
      </rPr>
      <t>Ɣ</t>
    </r>
    <r>
      <rPr>
        <b/>
        <sz val="12"/>
        <rFont val="Arial"/>
        <family val="2"/>
      </rPr>
      <t xml:space="preserve"> and sex</t>
    </r>
  </si>
  <si>
    <t>2016/18</t>
  </si>
  <si>
    <t>Table 7 Percentage of colonoscopic complications, by NHS Board and sex</t>
  </si>
  <si>
    <r>
      <t>Table 21.1 Positive Predictive Value of current screening test for colorectal cancer,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</si>
  <si>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t>Table A1: Numbers and proportions of males and females in the screening population in each NHS Board.</t>
  </si>
  <si>
    <t>NHS Board</t>
  </si>
  <si>
    <t>Total</t>
  </si>
  <si>
    <t>Ayrshire &amp; Arran</t>
  </si>
  <si>
    <t>Dumfries &amp; Galloway</t>
  </si>
  <si>
    <t>Greater Glasgow &amp; Clyde</t>
  </si>
  <si>
    <t>Table A2: Number of people in the screening population of each NHS Board, by age group.</t>
  </si>
  <si>
    <t>50-54</t>
  </si>
  <si>
    <t>55-59</t>
  </si>
  <si>
    <t>60-64</t>
  </si>
  <si>
    <t>65-69</t>
  </si>
  <si>
    <t>70-74</t>
  </si>
  <si>
    <t>Figure A2a: Percentage of people in the screening population of each NHS Board, by age group.</t>
  </si>
  <si>
    <t>Figure A2b: Number of people in the screening population of each NHS Board, by age group.</t>
  </si>
  <si>
    <t xml:space="preserve">1 Most Deprived </t>
  </si>
  <si>
    <t>5 Least Deprived</t>
  </si>
  <si>
    <t>Figure A3: Percentage of people in the screening population of each NHS Board, by deprivation quintile.</t>
  </si>
  <si>
    <t>Appendix 2 - Screening population by age and HB</t>
  </si>
  <si>
    <t>Appendix 1 - Screening population by sex and HB</t>
  </si>
  <si>
    <t>Appendix 3 - Screening population by deprivation and HB</t>
  </si>
  <si>
    <t>Figure A1: Percentage of males versus females in the screening population in each NHS Board.</t>
  </si>
  <si>
    <t>A</t>
  </si>
  <si>
    <t>B</t>
  </si>
  <si>
    <t>D</t>
  </si>
  <si>
    <t>Not supplied</t>
  </si>
  <si>
    <t>Not known</t>
  </si>
  <si>
    <t>15. (Continued) Percentage of people with colorectal cancer where the stage has not yet been supplied.</t>
  </si>
  <si>
    <r>
      <t>Figure 9.1 Colorectal cancer staging,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</si>
  <si>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r>
      <t>Table 15.1 Percentage of people with colorectal cancer by staging and two-year reporting period</t>
    </r>
    <r>
      <rPr>
        <b/>
        <vertAlign val="superscript"/>
        <sz val="12"/>
        <color indexed="8"/>
        <rFont val="Arial"/>
        <family val="2"/>
      </rPr>
      <t>Ɣ</t>
    </r>
  </si>
  <si>
    <r>
      <t xml:space="preserve">α </t>
    </r>
    <r>
      <rPr>
        <sz val="12"/>
        <rFont val="Arial"/>
        <family val="2"/>
      </rPr>
      <t xml:space="preserve">Faecal occult blood test (FOBT) negative, FOBT positive, qualitative faecal immunochemical test (FIT) card negative, qualitative FIT card positive, quantitative FIT negative and quantitative FIT positive. </t>
    </r>
  </si>
  <si>
    <r>
      <t xml:space="preserve">β </t>
    </r>
    <r>
      <rPr>
        <sz val="12"/>
        <rFont val="Arial"/>
        <family val="2"/>
      </rPr>
      <t xml:space="preserve">Faecal occult blood test (FOBT) negative, FOBT positive, qualitative faecal immunochemical test (FIT) card negative, qualitative FIT card positive, quantitative FIT negative and quantitative FIT positive. </t>
    </r>
  </si>
  <si>
    <r>
      <t xml:space="preserve">β </t>
    </r>
    <r>
      <rPr>
        <sz val="12"/>
        <rFont val="Arial"/>
        <family val="2"/>
      </rPr>
      <t>The number of people invited minus those whose last kit is terminated or undelivered.</t>
    </r>
  </si>
  <si>
    <r>
      <rPr>
        <vertAlign val="superscript"/>
        <sz val="12"/>
        <rFont val="Calibri"/>
        <family val="2"/>
      </rPr>
      <t>γ</t>
    </r>
    <r>
      <rPr>
        <vertAlign val="superscript"/>
        <sz val="12"/>
        <rFont val="Arial"/>
        <family val="2"/>
      </rPr>
      <t xml:space="preserve"> </t>
    </r>
    <r>
      <rPr>
        <sz val="12"/>
        <rFont val="Arial"/>
        <family val="2"/>
      </rPr>
      <t>The number of people invited minus those whose last kit is terminated or undelivered.</t>
    </r>
  </si>
  <si>
    <t>back to Test comparison</t>
  </si>
  <si>
    <t>Background</t>
  </si>
  <si>
    <t>This publication relates to men and women registered with a Community Health Index number aged between 50-74 years who are invited to participate in</t>
  </si>
  <si>
    <t>Dundee and tested for hidden traces of blood in the stool. Since 1st April 2013, those aged over 74 can self-refer and opt in to bowel screening.</t>
  </si>
  <si>
    <t xml:space="preserve">Scotland’s bowel screening programme. The faecal immunochemical test (FIT) requires participants to return just one bowel motion sample instead of the three </t>
  </si>
  <si>
    <t>The Scottish Bowel Screening Programme started using quantitative faecal immunochemical test (FIT) kits instead of faecal occult blood tests (FOBT) for invites from 20th November 2017.</t>
  </si>
  <si>
    <r>
      <t>Table A3: Number of people in the screening population of each NHS Board, by deprivation quintile.</t>
    </r>
    <r>
      <rPr>
        <b/>
        <vertAlign val="superscript"/>
        <sz val="12"/>
        <color indexed="8"/>
        <rFont val="Arial"/>
        <family val="2"/>
      </rPr>
      <t>1</t>
    </r>
  </si>
  <si>
    <t>1 - Where SIMD information is available. Totals are different to those reported for age and sex due to the existence of postcodes where SIMD can not be attributed.</t>
  </si>
  <si>
    <t>sii</t>
  </si>
  <si>
    <t>rii</t>
  </si>
  <si>
    <t>C</t>
  </si>
  <si>
    <t>11. Percentage of people with colorectal cancer staged as Dukes' C.</t>
  </si>
  <si>
    <r>
      <t xml:space="preserve">            </t>
    </r>
    <r>
      <rPr>
        <u/>
        <sz val="12"/>
        <rFont val="Arial"/>
        <family val="2"/>
      </rPr>
      <t>Number of people with a colorectal cancer staged as Dukes' C</t>
    </r>
    <r>
      <rPr>
        <sz val="12"/>
        <rFont val="Arial"/>
        <family val="2"/>
      </rPr>
      <t xml:space="preserve">      x 100</t>
    </r>
  </si>
  <si>
    <t>Table 11 Percentage of people with colorectal cancer staged as Dukes' C, by NHS Board and sex</t>
  </si>
  <si>
    <t xml:space="preserve">    A staged colorectal cancer is any of the following: Dukes' A,  Dukes' B, Dukes' C, Dukes' D and Not known.</t>
  </si>
  <si>
    <t>Figure 9 Percentage of people with colorectal cancer staged as: Dukes' A,  Dukes' B, Dukes' C, Dukes' D, Not known or Not stated, by NHS Board</t>
  </si>
  <si>
    <t>Dukes staging is used in colorectal cancer diagnosis to classify the extent of the spread of disease. TNM staging is another method, used in colorectal and all other cancers.</t>
  </si>
  <si>
    <t>11. Percentage of people with colorectal cancer staged as Dukes' C</t>
  </si>
  <si>
    <t>the TNM staging data supplied by the boards. The nature of this calculation means that Dukes stages C1 and C2 are now combined into C.</t>
  </si>
  <si>
    <t>12. KPI 12 removed as separation of Dukes stage C into C1 and C2 is no longer possible - see notes</t>
  </si>
  <si>
    <t>2017/19</t>
  </si>
  <si>
    <t xml:space="preserve">IMPORTANT: The small numbers of positive test results recorded for NHS Orkney, NHS Western Isles and NHS Shetland (due to their small population sizes) require that caution </t>
  </si>
  <si>
    <t>is excercised in the interpretation and comparison of KPIs for these boards.</t>
  </si>
  <si>
    <t xml:space="preserve">        This relates only to persons successfully completing a screening test, i.e. with an outright positive or negative result. </t>
  </si>
  <si>
    <t>2018/20</t>
  </si>
  <si>
    <t>KPI 2 is reported by Scottish Index of Multiple Deprivation (SIMD) 2020. Time series data in KPI 2 is calculated using SIMD versions appropriate to the time of invitation.</t>
  </si>
  <si>
    <t>Up to the point of 31st December 2017, Dukes is provided by the health boards as part of the minimum dataset submission. After this point, the Dukes stage is calculated from</t>
  </si>
  <si>
    <t xml:space="preserve">In the case of bowel screening, the interval between rounds is two years.     </t>
  </si>
  <si>
    <t xml:space="preserve">and these boards then proceeded to roll out in June 2007. By December 2009, all NHS boards in Scotland were participating in the programme.       </t>
  </si>
  <si>
    <t xml:space="preserve">screening. Eligible people are posted a screening kit that is completed at home. The kit is then returned to the central screening centre in </t>
  </si>
  <si>
    <t xml:space="preserve">A new bowel cancer test that simplifies the sample collection process was introduced on 20th November 2017 with the aim to increase participation in </t>
  </si>
  <si>
    <t>samples required by the previously-used faecal occult blood test (FOBT).</t>
  </si>
  <si>
    <t xml:space="preserve">All data are presented by NHS board and sex. </t>
  </si>
  <si>
    <t xml:space="preserve">In screening programmes, the first application of the screening test to the population is known as the prevalence round, as it is to be expected that a number of prevalent     </t>
  </si>
  <si>
    <t xml:space="preserve">cases will be detected. In subsequent rounds of screening, the cases detected will be known to have arisen in a fixed time period and these are known as incidence rounds.     </t>
  </si>
  <si>
    <t xml:space="preserve">NHS Tayside, NHS Grampian and NHS Fife boards participated in the Scottish Bowel Screening Pilot scheme, which ran from March 2000 to May 2007. The pilot was successful      </t>
  </si>
  <si>
    <t>Figure 3.1 Percentage of people with a positive screening test result for both sexes, by NHS board</t>
  </si>
  <si>
    <t>Figure 5 Percentage of people with a positive screening test result going on to have a colonoscopy performed, by NHS board and sex</t>
  </si>
  <si>
    <t>Used for funnel plots: KPI 3,  KPI 7,  KPI 8,  KPI 17,  KPI 19,  KPI 20</t>
  </si>
  <si>
    <r>
      <t xml:space="preserve">Data for cells A10:AG160 from: </t>
    </r>
    <r>
      <rPr>
        <b/>
        <sz val="10"/>
        <color theme="1"/>
        <rFont val="Arial"/>
        <family val="2"/>
      </rPr>
      <t>Funnel-data_Confidence-limits.rds</t>
    </r>
    <r>
      <rPr>
        <sz val="10"/>
        <color theme="1"/>
        <rFont val="Arial"/>
        <family val="2"/>
      </rPr>
      <t xml:space="preserve">  (created in script 3_funnel_plot_limits_data.R)</t>
    </r>
  </si>
  <si>
    <r>
      <t xml:space="preserve">Data for cells O10:AH112 from: </t>
    </r>
    <r>
      <rPr>
        <b/>
        <sz val="10"/>
        <color theme="1"/>
        <rFont val="Arial"/>
        <family val="2"/>
      </rPr>
      <t>KPI_data.rds</t>
    </r>
    <r>
      <rPr>
        <sz val="10"/>
        <color theme="1"/>
        <rFont val="Arial"/>
        <family val="2"/>
      </rPr>
      <t xml:space="preserve">  (created in script 2_KPIs_HB_sex.R)</t>
    </r>
  </si>
  <si>
    <r>
      <t xml:space="preserve">Data for cells A6:D240 from: </t>
    </r>
    <r>
      <rPr>
        <b/>
        <sz val="10"/>
        <color theme="1"/>
        <rFont val="Arial"/>
        <family val="2"/>
      </rPr>
      <t>ts_data.rds</t>
    </r>
    <r>
      <rPr>
        <sz val="10"/>
        <color theme="1"/>
        <rFont val="Arial"/>
        <family val="2"/>
      </rPr>
      <t xml:space="preserve">  (created in script 4_time_series.R)</t>
    </r>
  </si>
  <si>
    <r>
      <t xml:space="preserve">Data for row 11 from: </t>
    </r>
    <r>
      <rPr>
        <b/>
        <sz val="10"/>
        <color theme="1"/>
        <rFont val="Arial"/>
        <family val="2"/>
      </rPr>
      <t>Funnel-data_HB-denominators.rds</t>
    </r>
    <r>
      <rPr>
        <sz val="10"/>
        <color theme="1"/>
        <rFont val="Arial"/>
        <family val="2"/>
      </rPr>
      <t xml:space="preserve"> (created in script 3_funnel_plot_limits_data.r)</t>
    </r>
  </si>
  <si>
    <r>
      <t>Data for row 24 from:</t>
    </r>
    <r>
      <rPr>
        <b/>
        <sz val="10"/>
        <color theme="1"/>
        <rFont val="Arial"/>
        <family val="2"/>
      </rPr>
      <t xml:space="preserve"> Funnel-data_HB-denominators.rds</t>
    </r>
    <r>
      <rPr>
        <sz val="10"/>
        <color theme="1"/>
        <rFont val="Arial"/>
        <family val="2"/>
      </rPr>
      <t xml:space="preserve"> (created in script 3_funnel_plot_limits_data.r)</t>
    </r>
  </si>
  <si>
    <t>Used for Figure 19 on tab KPI_26-28</t>
  </si>
  <si>
    <r>
      <t xml:space="preserve">Data for tab KPI_15 cells C62:O67 (Table 15.1) from: </t>
    </r>
    <r>
      <rPr>
        <b/>
        <sz val="10"/>
        <color theme="1"/>
        <rFont val="Arial"/>
        <family val="2"/>
      </rPr>
      <t>cancer_ts.rds</t>
    </r>
    <r>
      <rPr>
        <sz val="10"/>
        <color theme="1"/>
        <rFont val="Arial"/>
        <family val="2"/>
      </rPr>
      <t xml:space="preserve">  (created in script 4_time_series.R)</t>
    </r>
  </si>
  <si>
    <t>(data from needs updated)</t>
  </si>
  <si>
    <t xml:space="preserve">Data are submitted to Public Health Scotland by BoSS (the bowel screening IT system) and by NHS boards twice per year in May and November. </t>
  </si>
  <si>
    <r>
      <rPr>
        <sz val="12"/>
        <rFont val="Calibri"/>
        <family val="2"/>
      </rPr>
      <t>α</t>
    </r>
    <r>
      <rPr>
        <sz val="8.4"/>
        <rFont val="Arial"/>
        <family val="2"/>
      </rPr>
      <t xml:space="preserve"> </t>
    </r>
    <r>
      <rPr>
        <sz val="12"/>
        <rFont val="Arial"/>
        <family val="2"/>
      </rPr>
      <t>Deprivation category was assigned using Scottish Index of Multiple Deprivation (SIMD) 2020 Scotland level population-weighted quintiles.</t>
    </r>
  </si>
  <si>
    <t>The report also contains time-series data for the duration of the programme. The data are dynamic and some numbers can change as a result of resubmission.</t>
  </si>
  <si>
    <t xml:space="preserve">These data are based on the 2019 Health Board configuration. </t>
  </si>
  <si>
    <t>Any reference to colorectal cancer includes polyp cancers but excludes non-invasive lesions.</t>
  </si>
  <si>
    <t xml:space="preserve"> (including polyp cancers, but excluding non-invasive lesions).</t>
  </si>
  <si>
    <t>Key Performance Indicators Report: Nov 2021 data submission</t>
  </si>
  <si>
    <t>Invitations between 1st May 2019 and 30th April 2021</t>
  </si>
  <si>
    <t>This report contains the Key Performance Indicators for the Nov 2021 data submission. It includes a record of all eligible people invited to be screened between 1st May 2019</t>
  </si>
  <si>
    <t>and 30th April 2021. The screening programme was paused for new invitations due to the Covid-19 pandemic from March to October 2020, which will impact data in this KPI report.</t>
  </si>
  <si>
    <t>Ɣ Two-year reporting period is from 1st May to 30th April in given years</t>
  </si>
  <si>
    <t>Key Performance Indicator Report: Nov 2021 data submission</t>
  </si>
  <si>
    <t>Appendix A1. Variation between NHS boards in screening population demography in 2019/21 -- variation in males and females.</t>
  </si>
  <si>
    <t>Appendix A2. Variation between NHS boards in screening population demography in 2019/21 -- variation in age.</t>
  </si>
  <si>
    <t>Appendix A3. Variation between NHS Boards in screening population demography in 2019/21 - variation in deprivation.</t>
  </si>
  <si>
    <t>2019/21</t>
  </si>
  <si>
    <t>Nov 2021</t>
  </si>
  <si>
    <t>% in SIMDs 
1 and 2</t>
  </si>
  <si>
    <t>2</t>
  </si>
  <si>
    <t>3</t>
  </si>
  <si>
    <t>4</t>
  </si>
  <si>
    <t>4 to 8 weeks</t>
  </si>
  <si>
    <t>Comments</t>
  </si>
  <si>
    <t>No longer calculated</t>
  </si>
  <si>
    <t>KPI 12</t>
  </si>
  <si>
    <t>Dukes C1/C2 now C</t>
  </si>
  <si>
    <t>KPI 15</t>
  </si>
  <si>
    <t>KPI 16</t>
  </si>
  <si>
    <t>Sex</t>
  </si>
  <si>
    <t>KPI values:</t>
  </si>
  <si>
    <t>Measure values:</t>
  </si>
  <si>
    <r>
      <t xml:space="preserve">Data for cells A6:012 from: </t>
    </r>
    <r>
      <rPr>
        <b/>
        <sz val="10"/>
        <color theme="1"/>
        <rFont val="Arial"/>
        <family val="2"/>
      </rPr>
      <t>rii_sii_data.rds</t>
    </r>
    <r>
      <rPr>
        <sz val="10"/>
        <color theme="1"/>
        <rFont val="Arial"/>
        <family val="2"/>
      </rPr>
      <t xml:space="preserve">  (created in script 4_5_SII_RII.R)</t>
    </r>
  </si>
  <si>
    <t>Used for KPI 22</t>
  </si>
  <si>
    <t xml:space="preserve">21. Positive Predictive Value for colorectal cancer - percentage of people with a colorectal cancer, </t>
  </si>
  <si>
    <t>Table 21 Positive Predictive Value for colorectal cancer, by NHS Board and sex</t>
  </si>
  <si>
    <t>Figure 14 Positive Predictive Value for colorectal cancer, by NHS Board and sex</t>
  </si>
  <si>
    <r>
      <t>Figure 14.1 Positive Predictive Value for colorectal cancer for both sexes,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</si>
  <si>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t xml:space="preserve">22. Positive Predictive Value for adenoma as the most serious diagnosis - percentage of people </t>
  </si>
  <si>
    <t>Table 22 Positive Predictive Value for adenoma as the most serious diagnosis, by NHS Board and sex</t>
  </si>
  <si>
    <t>Figure 15 Positive Predictive Value for adenoma as the most serious diagnosis, by NHS Board and sex</t>
  </si>
  <si>
    <t xml:space="preserve">22. (continued) Positive Predictive Value for adenoma as the most serious diagnosis - percentage of people </t>
  </si>
  <si>
    <r>
      <t>Table 22.2 Positive Predictive Value for adenoma as the most serious diagnosis,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</si>
  <si>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r>
      <t>Figure 15.1 Positive Predictive Value for adenoma for both sexes, by two-year reporting period</t>
    </r>
    <r>
      <rPr>
        <b/>
        <vertAlign val="superscript"/>
        <sz val="12"/>
        <color indexed="8"/>
        <rFont val="Arial"/>
        <family val="2"/>
      </rPr>
      <t>Ɣ</t>
    </r>
  </si>
  <si>
    <t xml:space="preserve">23. Positive Predictive Value for high risk adenoma as the most serious diagnosis - percentage of people </t>
  </si>
  <si>
    <t>Table 23 Positive Predictive Value for high risk adenoma as the most serious diagnosis, by NHS Board and sex</t>
  </si>
  <si>
    <t>Figure 16 Positive Predictive Value for high risk adenoma as the most serious diagnosis, by NHS Board and sex</t>
  </si>
  <si>
    <t xml:space="preserve">24. Positive Predictive Value for high risk adenoma as the most serious diagnosis or colorectal cancer - </t>
  </si>
  <si>
    <t>Table 24 Positive Predictive Value for high risk adenoma as the most serious diagnosis or colorectal cancer, by NHS Board and sex</t>
  </si>
  <si>
    <t>Figure 17 Positive Predictive Value for high risk adenoma as the most serious diagnosis or colorectal cancer, by NHS Board and sex</t>
  </si>
  <si>
    <t xml:space="preserve">25. Positive Predictive Value for adenoma as the most serious diagnosis or colorectal cancer - </t>
  </si>
  <si>
    <t>Table 25 Positive Predictive Value for adenoma as the most serious diagnosis or colorectal cancer, by NHS Board and sex</t>
  </si>
  <si>
    <t>Figure 18 Positive Predictive Value for adenoma as the most serious diagnosis or colorectal cancer, by NHS Board and sex</t>
  </si>
  <si>
    <r>
      <t>Note: Prior to 2018, Dukes staging data is based directly on the Dukes staging system. From 1st Jan 2018, Dukes staging is derived from TNM staging.</t>
    </r>
    <r>
      <rPr>
        <sz val="11"/>
        <color rgb="FF1F497D"/>
        <rFont val="Calibri"/>
        <family val="2"/>
      </rPr>
      <t xml:space="preserve">                           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</si>
</sst>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43" formatCode="_-* #,##0.00_-;\-* #,##0.00_-;_-* &quot;-&quot;??_-;_-@_-"/>
    <numFmt numFmtId="164" formatCode="#,##0;\-#,##0;\-;@"/>
    <numFmt numFmtId="165" formatCode="0.0"/>
    <numFmt numFmtId="166" formatCode="#,##0.0"/>
    <numFmt numFmtId="167" formatCode="?0.0\ "/>
    <numFmt numFmtId="168" formatCode="?0.0"/>
    <numFmt numFmtId="169" formatCode="?0.000"/>
    <numFmt numFmtId="170" formatCode="##,#?0.0;\-#,##0.0;\-;@"/>
    <numFmt numFmtId="171" formatCode="###,??0.0;\-#,##0.0;\-;@"/>
    <numFmt numFmtId="172" formatCode="###,??0.00;\-#,##0.00;\-;@"/>
    <numFmt numFmtId="173" formatCode="###,??0.000;\-#,##0.000;\-;@"/>
    <numFmt numFmtId="174" formatCode="#,##0.0_ ;\-#,##0.0\ "/>
    <numFmt numFmtId="175" formatCode="0.000000"/>
    <numFmt numFmtId="176" formatCode="0.0_ ;\-0.0\ "/>
    <numFmt numFmtId="177" formatCode="mm/dd/yyyy\ hh:mm:ss"/>
    <numFmt numFmtId="178" formatCode="_-* #,##0_-;\-* #,##0_-;_-* &quot;-&quot;??_-;_-@_-"/>
  </numFmts>
  <fonts count="62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color indexed="12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color indexed="12"/>
      <name val="Arial"/>
      <family val="2"/>
    </font>
    <font>
      <sz val="12"/>
      <color indexed="10"/>
      <name val="Arial"/>
      <family val="2"/>
    </font>
    <font>
      <u/>
      <sz val="12"/>
      <name val="Arial"/>
      <family val="2"/>
    </font>
    <font>
      <u/>
      <vertAlign val="superscript"/>
      <sz val="12"/>
      <name val="Arial"/>
      <family val="2"/>
    </font>
    <font>
      <vertAlign val="superscript"/>
      <sz val="12"/>
      <name val="Arial"/>
      <family val="2"/>
    </font>
    <font>
      <b/>
      <i/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u/>
      <sz val="10"/>
      <color indexed="12"/>
      <name val="Arial"/>
      <family val="2"/>
    </font>
    <font>
      <b/>
      <sz val="12"/>
      <color indexed="8"/>
      <name val="Arial"/>
      <family val="2"/>
    </font>
    <font>
      <i/>
      <sz val="12"/>
      <name val="Arial"/>
      <family val="2"/>
    </font>
    <font>
      <b/>
      <sz val="36"/>
      <color indexed="56"/>
      <name val="Arial"/>
      <family val="2"/>
    </font>
    <font>
      <b/>
      <sz val="24"/>
      <color indexed="56"/>
      <name val="Arial"/>
      <family val="2"/>
    </font>
    <font>
      <sz val="10"/>
      <name val="Arial"/>
      <family val="2"/>
    </font>
    <font>
      <u/>
      <sz val="12"/>
      <color indexed="12"/>
      <name val="Arial"/>
      <family val="2"/>
    </font>
    <font>
      <sz val="12"/>
      <color indexed="55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i/>
      <u/>
      <sz val="12"/>
      <color rgb="FF0000FF"/>
      <name val="Arial"/>
      <family val="2"/>
    </font>
    <font>
      <sz val="11"/>
      <color indexed="12"/>
      <name val="Arial"/>
      <family val="2"/>
    </font>
    <font>
      <sz val="12"/>
      <color rgb="FFFF0000"/>
      <name val="Arial"/>
      <family val="2"/>
    </font>
    <font>
      <b/>
      <i/>
      <sz val="11"/>
      <color indexed="12"/>
      <name val="Arial"/>
      <family val="2"/>
    </font>
    <font>
      <i/>
      <u/>
      <sz val="11"/>
      <color indexed="12"/>
      <name val="Arial"/>
      <family val="2"/>
    </font>
    <font>
      <i/>
      <sz val="11"/>
      <color indexed="12"/>
      <name val="Arial"/>
      <family val="2"/>
    </font>
    <font>
      <b/>
      <sz val="12"/>
      <color rgb="FF0000FF"/>
      <name val="Arial"/>
      <family val="2"/>
    </font>
    <font>
      <sz val="12"/>
      <color theme="4" tint="-0.249977111117893"/>
      <name val="Arial"/>
      <family val="2"/>
    </font>
    <font>
      <b/>
      <i/>
      <sz val="12"/>
      <color theme="1"/>
      <name val="Arial"/>
      <family val="2"/>
    </font>
    <font>
      <sz val="12"/>
      <color indexed="9"/>
      <name val="Arial"/>
      <family val="2"/>
    </font>
    <font>
      <b/>
      <i/>
      <sz val="10"/>
      <name val="Arial"/>
      <family val="2"/>
    </font>
    <font>
      <b/>
      <sz val="11"/>
      <name val="Arial"/>
      <family val="2"/>
    </font>
    <font>
      <u/>
      <sz val="12"/>
      <color rgb="FF0000FF"/>
      <name val="Arial"/>
      <family val="2"/>
    </font>
    <font>
      <b/>
      <vertAlign val="superscript"/>
      <sz val="12"/>
      <color indexed="12"/>
      <name val="Arial"/>
      <family val="2"/>
    </font>
    <font>
      <sz val="12"/>
      <color rgb="FF0000FF"/>
      <name val="Arial"/>
      <family val="2"/>
    </font>
    <font>
      <sz val="10"/>
      <name val="Arial"/>
      <family val="2"/>
    </font>
    <font>
      <i/>
      <sz val="12"/>
      <color theme="1"/>
      <name val="Arial"/>
      <family val="2"/>
    </font>
    <font>
      <b/>
      <sz val="10"/>
      <name val="Arial"/>
      <family val="2"/>
    </font>
    <font>
      <sz val="8"/>
      <color theme="1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u/>
      <vertAlign val="superscript"/>
      <sz val="12"/>
      <name val="Calibri"/>
      <family val="2"/>
    </font>
    <font>
      <b/>
      <vertAlign val="superscript"/>
      <sz val="12"/>
      <color indexed="12"/>
      <name val="Calibri"/>
      <family val="2"/>
    </font>
    <font>
      <vertAlign val="superscript"/>
      <sz val="12"/>
      <name val="Calibri"/>
      <family val="2"/>
    </font>
    <font>
      <sz val="12"/>
      <name val="Calibri"/>
      <family val="2"/>
    </font>
    <font>
      <sz val="8.4"/>
      <name val="Arial"/>
      <family val="2"/>
    </font>
    <font>
      <b/>
      <vertAlign val="superscript"/>
      <sz val="12"/>
      <name val="Arial"/>
      <family val="2"/>
    </font>
    <font>
      <b/>
      <vertAlign val="superscript"/>
      <sz val="12"/>
      <color indexed="8"/>
      <name val="Arial"/>
      <family val="2"/>
    </font>
    <font>
      <sz val="12"/>
      <color rgb="FF0D0D0D"/>
      <name val="Arial"/>
      <family val="2"/>
    </font>
    <font>
      <sz val="11"/>
      <color theme="1"/>
      <name val="Calibri"/>
      <family val="2"/>
    </font>
    <font>
      <i/>
      <u/>
      <sz val="12"/>
      <color indexed="12"/>
      <name val="Arial"/>
      <family val="2"/>
    </font>
    <font>
      <b/>
      <sz val="25"/>
      <color rgb="FFFF0000"/>
      <name val="Calibri"/>
      <family val="2"/>
      <scheme val="minor"/>
    </font>
    <font>
      <b/>
      <sz val="14"/>
      <color rgb="FFFF0000"/>
      <name val="Arial"/>
      <family val="2"/>
    </font>
    <font>
      <sz val="11"/>
      <color rgb="FF000000"/>
      <name val="Calibri"/>
      <family val="2"/>
    </font>
    <font>
      <sz val="11"/>
      <color rgb="FF1F497D"/>
      <name val="Calibri"/>
      <family val="2"/>
    </font>
  </fonts>
  <fills count="9">
    <fill>
      <patternFill patternType="none"/>
    </fill>
    <fill>
      <patternFill patternType="gray125"/>
    </fill>
    <fill>
      <patternFill patternType="lightUp">
        <bgColor indexed="8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36">
    <xf numFmtId="0" fontId="0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3" fillId="0" borderId="0"/>
    <xf numFmtId="0" fontId="22" fillId="0" borderId="0"/>
    <xf numFmtId="0" fontId="2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2" fillId="0" borderId="0"/>
    <xf numFmtId="0" fontId="42" fillId="0" borderId="0"/>
    <xf numFmtId="0" fontId="42" fillId="0" borderId="0"/>
    <xf numFmtId="0" fontId="3" fillId="0" borderId="0"/>
    <xf numFmtId="0" fontId="1" fillId="0" borderId="0"/>
    <xf numFmtId="0" fontId="2" fillId="8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177" fontId="2" fillId="0" borderId="0">
      <alignment wrapText="1"/>
    </xf>
    <xf numFmtId="43" fontId="2" fillId="0" borderId="0" applyFont="0" applyFill="0" applyBorder="0" applyAlignment="0" applyProtection="0"/>
  </cellStyleXfs>
  <cellXfs count="506">
    <xf numFmtId="0" fontId="0" fillId="0" borderId="0" xfId="0"/>
    <xf numFmtId="0" fontId="2" fillId="0" borderId="0" xfId="0" applyFont="1" applyFill="1"/>
    <xf numFmtId="0" fontId="16" fillId="0" borderId="0" xfId="0" applyFont="1" applyFill="1"/>
    <xf numFmtId="0" fontId="0" fillId="0" borderId="0" xfId="0" applyFill="1"/>
    <xf numFmtId="0" fontId="16" fillId="0" borderId="0" xfId="0" applyFont="1"/>
    <xf numFmtId="0" fontId="8" fillId="3" borderId="3" xfId="7" applyFont="1" applyFill="1" applyBorder="1" applyAlignment="1"/>
    <xf numFmtId="0" fontId="8" fillId="2" borderId="3" xfId="7" applyFont="1" applyFill="1" applyBorder="1" applyAlignment="1">
      <alignment horizontal="center"/>
    </xf>
    <xf numFmtId="0" fontId="8" fillId="2" borderId="3" xfId="7" applyFont="1" applyFill="1" applyBorder="1" applyAlignment="1"/>
    <xf numFmtId="0" fontId="6" fillId="4" borderId="0" xfId="6" applyFont="1" applyFill="1" applyAlignment="1"/>
    <xf numFmtId="0" fontId="18" fillId="4" borderId="0" xfId="6" applyFont="1" applyFill="1"/>
    <xf numFmtId="0" fontId="6" fillId="4" borderId="0" xfId="6" applyFont="1" applyFill="1"/>
    <xf numFmtId="0" fontId="9" fillId="4" borderId="0" xfId="6" applyFont="1" applyFill="1"/>
    <xf numFmtId="0" fontId="9" fillId="4" borderId="0" xfId="6" applyFont="1" applyFill="1" applyAlignment="1"/>
    <xf numFmtId="0" fontId="9" fillId="4" borderId="0" xfId="6" applyFont="1" applyFill="1" applyBorder="1" applyAlignment="1"/>
    <xf numFmtId="0" fontId="6" fillId="4" borderId="0" xfId="6" applyFont="1" applyFill="1" applyBorder="1" applyAlignment="1">
      <alignment horizontal="left"/>
    </xf>
    <xf numFmtId="0" fontId="9" fillId="4" borderId="0" xfId="6" applyFont="1" applyFill="1" applyBorder="1" applyAlignment="1">
      <alignment horizontal="left"/>
    </xf>
    <xf numFmtId="0" fontId="10" fillId="4" borderId="0" xfId="6" applyFont="1" applyFill="1" applyAlignment="1"/>
    <xf numFmtId="0" fontId="9" fillId="4" borderId="0" xfId="6" applyFont="1" applyFill="1" applyAlignment="1">
      <alignment horizontal="left"/>
    </xf>
    <xf numFmtId="0" fontId="9" fillId="4" borderId="0" xfId="6" applyFont="1" applyFill="1" applyAlignment="1">
      <alignment horizontal="right"/>
    </xf>
    <xf numFmtId="0" fontId="8" fillId="4" borderId="0" xfId="6" applyFont="1" applyFill="1" applyAlignment="1"/>
    <xf numFmtId="49" fontId="5" fillId="4" borderId="3" xfId="7" applyNumberFormat="1" applyFont="1" applyFill="1" applyBorder="1" applyAlignment="1">
      <alignment horizontal="center" vertical="center"/>
    </xf>
    <xf numFmtId="0" fontId="8" fillId="4" borderId="3" xfId="7" applyFont="1" applyFill="1" applyBorder="1" applyAlignment="1"/>
    <xf numFmtId="0" fontId="9" fillId="4" borderId="3" xfId="7" applyFont="1" applyFill="1" applyBorder="1"/>
    <xf numFmtId="0" fontId="16" fillId="4" borderId="0" xfId="0" applyFont="1" applyFill="1"/>
    <xf numFmtId="0" fontId="16" fillId="4" borderId="0" xfId="0" applyFont="1" applyFill="1" applyAlignment="1"/>
    <xf numFmtId="0" fontId="6" fillId="4" borderId="0" xfId="8" applyFont="1" applyFill="1"/>
    <xf numFmtId="0" fontId="9" fillId="4" borderId="0" xfId="8" applyFont="1" applyFill="1"/>
    <xf numFmtId="0" fontId="23" fillId="4" borderId="0" xfId="5" applyFont="1" applyFill="1" applyAlignment="1" applyProtection="1"/>
    <xf numFmtId="0" fontId="24" fillId="4" borderId="0" xfId="8" applyFont="1" applyFill="1"/>
    <xf numFmtId="0" fontId="8" fillId="4" borderId="0" xfId="8" applyFont="1" applyFill="1"/>
    <xf numFmtId="0" fontId="6" fillId="4" borderId="0" xfId="1" applyFont="1" applyFill="1"/>
    <xf numFmtId="0" fontId="8" fillId="4" borderId="0" xfId="1" applyFont="1" applyFill="1"/>
    <xf numFmtId="164" fontId="8" fillId="4" borderId="0" xfId="1" applyNumberFormat="1" applyFont="1" applyFill="1"/>
    <xf numFmtId="0" fontId="5" fillId="4" borderId="0" xfId="1" applyFont="1" applyFill="1" applyAlignment="1">
      <alignment horizontal="right"/>
    </xf>
    <xf numFmtId="0" fontId="9" fillId="4" borderId="0" xfId="1" applyFont="1" applyFill="1" applyAlignment="1"/>
    <xf numFmtId="0" fontId="8" fillId="4" borderId="0" xfId="1" applyFont="1" applyFill="1" applyAlignment="1"/>
    <xf numFmtId="0" fontId="9" fillId="4" borderId="0" xfId="1" applyFont="1" applyFill="1"/>
    <xf numFmtId="0" fontId="13" fillId="4" borderId="0" xfId="1" applyFont="1" applyFill="1" applyAlignment="1">
      <alignment horizontal="left"/>
    </xf>
    <xf numFmtId="0" fontId="5" fillId="4" borderId="0" xfId="1" applyFont="1" applyFill="1"/>
    <xf numFmtId="0" fontId="5" fillId="4" borderId="0" xfId="1" applyFont="1" applyFill="1" applyBorder="1"/>
    <xf numFmtId="0" fontId="10" fillId="4" borderId="0" xfId="1" applyFont="1" applyFill="1" applyBorder="1"/>
    <xf numFmtId="0" fontId="8" fillId="4" borderId="0" xfId="1" applyFont="1" applyFill="1" applyBorder="1"/>
    <xf numFmtId="0" fontId="7" fillId="4" borderId="0" xfId="1" applyFont="1" applyFill="1"/>
    <xf numFmtId="0" fontId="7" fillId="4" borderId="1" xfId="1" applyFont="1" applyFill="1" applyBorder="1"/>
    <xf numFmtId="0" fontId="5" fillId="4" borderId="0" xfId="2" applyFont="1" applyFill="1"/>
    <xf numFmtId="0" fontId="15" fillId="4" borderId="0" xfId="0" applyFont="1" applyFill="1"/>
    <xf numFmtId="0" fontId="6" fillId="4" borderId="0" xfId="9" applyFont="1" applyFill="1"/>
    <xf numFmtId="0" fontId="8" fillId="4" borderId="0" xfId="9" applyFont="1" applyFill="1"/>
    <xf numFmtId="0" fontId="9" fillId="4" borderId="0" xfId="9" applyFont="1" applyFill="1"/>
    <xf numFmtId="0" fontId="5" fillId="4" borderId="0" xfId="9" applyFont="1" applyFill="1" applyAlignment="1">
      <alignment horizontal="center"/>
    </xf>
    <xf numFmtId="0" fontId="18" fillId="4" borderId="0" xfId="9" applyFont="1" applyFill="1"/>
    <xf numFmtId="0" fontId="14" fillId="4" borderId="0" xfId="9" applyFont="1" applyFill="1"/>
    <xf numFmtId="0" fontId="19" fillId="4" borderId="0" xfId="9" applyFont="1" applyFill="1"/>
    <xf numFmtId="0" fontId="5" fillId="4" borderId="0" xfId="11" applyFont="1" applyFill="1"/>
    <xf numFmtId="0" fontId="5" fillId="4" borderId="0" xfId="12" applyFont="1" applyFill="1"/>
    <xf numFmtId="0" fontId="8" fillId="4" borderId="0" xfId="9" applyFont="1" applyFill="1" applyAlignment="1">
      <alignment wrapText="1"/>
    </xf>
    <xf numFmtId="0" fontId="0" fillId="0" borderId="0" xfId="0" applyBorder="1"/>
    <xf numFmtId="0" fontId="0" fillId="0" borderId="0" xfId="0"/>
    <xf numFmtId="0" fontId="8" fillId="4" borderId="0" xfId="28" applyFont="1" applyFill="1"/>
    <xf numFmtId="0" fontId="5" fillId="4" borderId="0" xfId="28" applyFont="1" applyFill="1" applyAlignment="1">
      <alignment horizontal="center"/>
    </xf>
    <xf numFmtId="0" fontId="9" fillId="4" borderId="0" xfId="28" applyFont="1" applyFill="1"/>
    <xf numFmtId="0" fontId="7" fillId="0" borderId="0" xfId="29" applyFont="1" applyFill="1" applyAlignment="1">
      <alignment horizontal="right"/>
    </xf>
    <xf numFmtId="0" fontId="7" fillId="0" borderId="0" xfId="29" applyFont="1" applyFill="1" applyBorder="1"/>
    <xf numFmtId="0" fontId="7" fillId="0" borderId="0" xfId="29" applyFont="1" applyFill="1" applyBorder="1" applyAlignment="1">
      <alignment horizontal="right"/>
    </xf>
    <xf numFmtId="0" fontId="7" fillId="0" borderId="2" xfId="1" applyFont="1" applyFill="1" applyBorder="1" applyAlignment="1">
      <alignment horizontal="center" wrapText="1" shrinkToFit="1"/>
    </xf>
    <xf numFmtId="0" fontId="25" fillId="0" borderId="0" xfId="0" applyFont="1"/>
    <xf numFmtId="0" fontId="6" fillId="4" borderId="0" xfId="28" applyFont="1" applyFill="1"/>
    <xf numFmtId="0" fontId="13" fillId="4" borderId="0" xfId="28" applyFont="1" applyFill="1" applyAlignment="1">
      <alignment horizontal="left"/>
    </xf>
    <xf numFmtId="0" fontId="18" fillId="4" borderId="0" xfId="28" applyFont="1" applyFill="1"/>
    <xf numFmtId="0" fontId="26" fillId="4" borderId="0" xfId="0" applyFont="1" applyFill="1"/>
    <xf numFmtId="0" fontId="7" fillId="4" borderId="1" xfId="9" applyFont="1" applyFill="1" applyBorder="1"/>
    <xf numFmtId="0" fontId="28" fillId="4" borderId="1" xfId="9" applyFont="1" applyFill="1" applyBorder="1"/>
    <xf numFmtId="0" fontId="15" fillId="4" borderId="1" xfId="3" applyFont="1" applyFill="1" applyBorder="1"/>
    <xf numFmtId="0" fontId="16" fillId="4" borderId="0" xfId="1" applyFont="1" applyFill="1" applyAlignment="1">
      <alignment horizontal="left"/>
    </xf>
    <xf numFmtId="164" fontId="3" fillId="0" borderId="0" xfId="47" applyNumberFormat="1"/>
    <xf numFmtId="2" fontId="0" fillId="0" borderId="0" xfId="0" applyNumberFormat="1"/>
    <xf numFmtId="0" fontId="8" fillId="4" borderId="0" xfId="31" applyFont="1" applyFill="1" applyAlignment="1"/>
    <xf numFmtId="0" fontId="5" fillId="4" borderId="0" xfId="31" applyFont="1" applyFill="1" applyAlignment="1">
      <alignment horizontal="center"/>
    </xf>
    <xf numFmtId="0" fontId="19" fillId="4" borderId="0" xfId="31" applyFont="1" applyFill="1" applyAlignment="1"/>
    <xf numFmtId="0" fontId="6" fillId="4" borderId="0" xfId="31" applyFont="1" applyFill="1"/>
    <xf numFmtId="0" fontId="5" fillId="4" borderId="0" xfId="31" applyFont="1" applyFill="1"/>
    <xf numFmtId="0" fontId="14" fillId="4" borderId="0" xfId="31" applyFont="1" applyFill="1"/>
    <xf numFmtId="0" fontId="13" fillId="4" borderId="0" xfId="31" applyFont="1" applyFill="1" applyAlignment="1">
      <alignment horizontal="left"/>
    </xf>
    <xf numFmtId="0" fontId="8" fillId="4" borderId="0" xfId="31" applyFont="1" applyFill="1"/>
    <xf numFmtId="0" fontId="18" fillId="4" borderId="0" xfId="31" applyFont="1" applyFill="1"/>
    <xf numFmtId="0" fontId="19" fillId="4" borderId="0" xfId="31" applyFont="1" applyFill="1"/>
    <xf numFmtId="0" fontId="18" fillId="4" borderId="0" xfId="36" applyFont="1" applyFill="1"/>
    <xf numFmtId="0" fontId="6" fillId="4" borderId="0" xfId="37" applyFont="1" applyFill="1"/>
    <xf numFmtId="0" fontId="8" fillId="4" borderId="0" xfId="37" applyFont="1" applyFill="1"/>
    <xf numFmtId="0" fontId="8" fillId="4" borderId="0" xfId="37" applyFont="1" applyFill="1" applyAlignment="1">
      <alignment horizontal="left" wrapText="1"/>
    </xf>
    <xf numFmtId="164" fontId="8" fillId="4" borderId="0" xfId="37" applyNumberFormat="1" applyFont="1" applyFill="1" applyAlignment="1">
      <alignment wrapText="1"/>
    </xf>
    <xf numFmtId="164" fontId="5" fillId="4" borderId="0" xfId="37" applyNumberFormat="1" applyFont="1" applyFill="1"/>
    <xf numFmtId="0" fontId="34" fillId="4" borderId="0" xfId="37" applyFont="1" applyFill="1" applyAlignment="1"/>
    <xf numFmtId="0" fontId="9" fillId="4" borderId="0" xfId="37" applyFont="1" applyFill="1" applyAlignment="1"/>
    <xf numFmtId="0" fontId="9" fillId="4" borderId="0" xfId="37" applyFont="1" applyFill="1"/>
    <xf numFmtId="0" fontId="5" fillId="4" borderId="0" xfId="37" applyFont="1" applyFill="1"/>
    <xf numFmtId="0" fontId="5" fillId="4" borderId="0" xfId="37" applyFont="1" applyFill="1" applyBorder="1"/>
    <xf numFmtId="0" fontId="10" fillId="4" borderId="0" xfId="37" applyFont="1" applyFill="1" applyBorder="1"/>
    <xf numFmtId="0" fontId="8" fillId="4" borderId="0" xfId="37" applyFont="1" applyFill="1" applyBorder="1"/>
    <xf numFmtId="0" fontId="5" fillId="4" borderId="0" xfId="39" applyFont="1" applyFill="1"/>
    <xf numFmtId="0" fontId="6" fillId="4" borderId="0" xfId="40" applyFont="1" applyFill="1"/>
    <xf numFmtId="0" fontId="8" fillId="4" borderId="0" xfId="40" applyFont="1" applyFill="1"/>
    <xf numFmtId="166" fontId="19" fillId="4" borderId="0" xfId="40" applyNumberFormat="1" applyFont="1" applyFill="1" applyAlignment="1">
      <alignment horizontal="right"/>
    </xf>
    <xf numFmtId="0" fontId="9" fillId="4" borderId="0" xfId="40" applyFont="1" applyFill="1"/>
    <xf numFmtId="0" fontId="18" fillId="4" borderId="0" xfId="40" applyFont="1" applyFill="1"/>
    <xf numFmtId="0" fontId="5" fillId="4" borderId="0" xfId="42" applyFont="1" applyFill="1"/>
    <xf numFmtId="0" fontId="8" fillId="4" borderId="0" xfId="43" applyFont="1" applyFill="1"/>
    <xf numFmtId="166" fontId="19" fillId="4" borderId="0" xfId="43" applyNumberFormat="1" applyFont="1" applyFill="1" applyAlignment="1">
      <alignment horizontal="right"/>
    </xf>
    <xf numFmtId="0" fontId="9" fillId="4" borderId="0" xfId="43" applyFont="1" applyFill="1"/>
    <xf numFmtId="0" fontId="18" fillId="4" borderId="0" xfId="43" applyFont="1" applyFill="1"/>
    <xf numFmtId="0" fontId="5" fillId="4" borderId="0" xfId="45" applyFont="1" applyFill="1"/>
    <xf numFmtId="0" fontId="6" fillId="4" borderId="0" xfId="51" applyFont="1" applyFill="1"/>
    <xf numFmtId="0" fontId="8" fillId="4" borderId="0" xfId="51" applyFont="1" applyFill="1"/>
    <xf numFmtId="0" fontId="8" fillId="4" borderId="0" xfId="51" applyFont="1" applyFill="1" applyAlignment="1">
      <alignment horizontal="left"/>
    </xf>
    <xf numFmtId="164" fontId="8" fillId="4" borderId="0" xfId="51" applyNumberFormat="1" applyFont="1" applyFill="1"/>
    <xf numFmtId="164" fontId="5" fillId="4" borderId="0" xfId="51" applyNumberFormat="1" applyFont="1" applyFill="1" applyAlignment="1">
      <alignment horizontal="right"/>
    </xf>
    <xf numFmtId="0" fontId="13" fillId="4" borderId="0" xfId="51" applyFont="1" applyFill="1" applyAlignment="1"/>
    <xf numFmtId="0" fontId="18" fillId="4" borderId="0" xfId="51" applyFont="1" applyFill="1"/>
    <xf numFmtId="0" fontId="18" fillId="4" borderId="0" xfId="53" applyFont="1" applyFill="1"/>
    <xf numFmtId="0" fontId="18" fillId="4" borderId="0" xfId="54" applyFont="1" applyFill="1" applyAlignment="1">
      <alignment horizontal="left"/>
    </xf>
    <xf numFmtId="0" fontId="6" fillId="4" borderId="0" xfId="58" applyFont="1" applyFill="1"/>
    <xf numFmtId="0" fontId="9" fillId="4" borderId="0" xfId="58" applyFont="1" applyFill="1"/>
    <xf numFmtId="0" fontId="18" fillId="4" borderId="0" xfId="58" applyFont="1" applyFill="1" applyBorder="1"/>
    <xf numFmtId="0" fontId="5" fillId="4" borderId="0" xfId="58" applyFont="1" applyFill="1" applyBorder="1"/>
    <xf numFmtId="0" fontId="8" fillId="4" borderId="0" xfId="58" applyFont="1" applyFill="1" applyBorder="1"/>
    <xf numFmtId="0" fontId="14" fillId="4" borderId="0" xfId="58" applyFont="1" applyFill="1" applyBorder="1"/>
    <xf numFmtId="0" fontId="6" fillId="4" borderId="0" xfId="60" applyFont="1" applyFill="1"/>
    <xf numFmtId="0" fontId="9" fillId="4" borderId="0" xfId="60" applyFont="1" applyFill="1"/>
    <xf numFmtId="0" fontId="18" fillId="4" borderId="0" xfId="60" applyFont="1" applyFill="1"/>
    <xf numFmtId="0" fontId="5" fillId="4" borderId="0" xfId="60" applyFont="1" applyFill="1"/>
    <xf numFmtId="0" fontId="8" fillId="4" borderId="0" xfId="60" applyFont="1" applyFill="1"/>
    <xf numFmtId="0" fontId="14" fillId="4" borderId="0" xfId="60" applyFont="1" applyFill="1"/>
    <xf numFmtId="0" fontId="6" fillId="4" borderId="0" xfId="62" applyFont="1" applyFill="1"/>
    <xf numFmtId="0" fontId="9" fillId="4" borderId="0" xfId="62" applyFont="1" applyFill="1"/>
    <xf numFmtId="0" fontId="9" fillId="4" borderId="0" xfId="62" applyFont="1" applyFill="1" applyAlignment="1">
      <alignment horizontal="left"/>
    </xf>
    <xf numFmtId="0" fontId="18" fillId="4" borderId="0" xfId="62" applyFont="1" applyFill="1"/>
    <xf numFmtId="0" fontId="6" fillId="4" borderId="0" xfId="66" applyFont="1" applyFill="1"/>
    <xf numFmtId="0" fontId="8" fillId="4" borderId="0" xfId="66" applyFont="1" applyFill="1"/>
    <xf numFmtId="166" fontId="19" fillId="4" borderId="0" xfId="66" applyNumberFormat="1" applyFont="1" applyFill="1" applyAlignment="1">
      <alignment horizontal="right"/>
    </xf>
    <xf numFmtId="166" fontId="14" fillId="4" borderId="0" xfId="66" applyNumberFormat="1" applyFont="1" applyFill="1" applyAlignment="1">
      <alignment horizontal="right"/>
    </xf>
    <xf numFmtId="0" fontId="9" fillId="4" borderId="0" xfId="66" applyFont="1" applyFill="1" applyAlignment="1">
      <alignment horizontal="left"/>
    </xf>
    <xf numFmtId="0" fontId="18" fillId="4" borderId="0" xfId="66" applyFont="1" applyFill="1"/>
    <xf numFmtId="0" fontId="6" fillId="4" borderId="0" xfId="68" applyFont="1" applyFill="1"/>
    <xf numFmtId="0" fontId="8" fillId="4" borderId="0" xfId="68" applyFont="1" applyFill="1"/>
    <xf numFmtId="166" fontId="19" fillId="4" borderId="0" xfId="68" applyNumberFormat="1" applyFont="1" applyFill="1" applyAlignment="1">
      <alignment horizontal="right"/>
    </xf>
    <xf numFmtId="166" fontId="14" fillId="4" borderId="0" xfId="68" applyNumberFormat="1" applyFont="1" applyFill="1" applyAlignment="1">
      <alignment horizontal="right"/>
    </xf>
    <xf numFmtId="0" fontId="9" fillId="4" borderId="0" xfId="68" applyFont="1" applyFill="1" applyAlignment="1">
      <alignment horizontal="left"/>
    </xf>
    <xf numFmtId="0" fontId="18" fillId="4" borderId="0" xfId="68" applyFont="1" applyFill="1"/>
    <xf numFmtId="0" fontId="6" fillId="4" borderId="0" xfId="70" applyFont="1" applyFill="1"/>
    <xf numFmtId="0" fontId="8" fillId="4" borderId="0" xfId="70" applyFont="1" applyFill="1"/>
    <xf numFmtId="166" fontId="19" fillId="4" borderId="0" xfId="70" applyNumberFormat="1" applyFont="1" applyFill="1" applyAlignment="1">
      <alignment horizontal="right"/>
    </xf>
    <xf numFmtId="166" fontId="14" fillId="4" borderId="0" xfId="70" applyNumberFormat="1" applyFont="1" applyFill="1" applyAlignment="1">
      <alignment horizontal="right"/>
    </xf>
    <xf numFmtId="0" fontId="9" fillId="4" borderId="0" xfId="70" applyFont="1" applyFill="1" applyAlignment="1">
      <alignment horizontal="left"/>
    </xf>
    <xf numFmtId="0" fontId="9" fillId="4" borderId="0" xfId="70" applyFont="1" applyFill="1"/>
    <xf numFmtId="0" fontId="18" fillId="4" borderId="0" xfId="70" applyFont="1" applyFill="1"/>
    <xf numFmtId="0" fontId="6" fillId="4" borderId="0" xfId="72" applyFont="1" applyFill="1"/>
    <xf numFmtId="0" fontId="8" fillId="4" borderId="0" xfId="72" applyFont="1" applyFill="1" applyBorder="1"/>
    <xf numFmtId="0" fontId="8" fillId="4" borderId="0" xfId="72" applyFont="1" applyFill="1"/>
    <xf numFmtId="0" fontId="18" fillId="4" borderId="0" xfId="72" applyFont="1" applyFill="1"/>
    <xf numFmtId="165" fontId="16" fillId="4" borderId="0" xfId="0" applyNumberFormat="1" applyFont="1" applyFill="1"/>
    <xf numFmtId="0" fontId="18" fillId="4" borderId="0" xfId="74" applyFont="1" applyFill="1"/>
    <xf numFmtId="0" fontId="6" fillId="4" borderId="0" xfId="75" applyFont="1" applyFill="1"/>
    <xf numFmtId="0" fontId="8" fillId="4" borderId="0" xfId="75" applyFont="1" applyFill="1" applyBorder="1"/>
    <xf numFmtId="0" fontId="8" fillId="4" borderId="0" xfId="75" applyFont="1" applyFill="1"/>
    <xf numFmtId="0" fontId="18" fillId="4" borderId="0" xfId="75" applyFont="1" applyFill="1" applyBorder="1"/>
    <xf numFmtId="0" fontId="18" fillId="4" borderId="0" xfId="77" applyFont="1" applyFill="1"/>
    <xf numFmtId="0" fontId="8" fillId="4" borderId="0" xfId="77" applyFont="1" applyFill="1"/>
    <xf numFmtId="0" fontId="18" fillId="4" borderId="0" xfId="78" applyFont="1" applyFill="1"/>
    <xf numFmtId="0" fontId="6" fillId="4" borderId="0" xfId="83" applyFont="1" applyFill="1"/>
    <xf numFmtId="0" fontId="8" fillId="4" borderId="0" xfId="83" applyFont="1" applyFill="1"/>
    <xf numFmtId="0" fontId="18" fillId="4" borderId="0" xfId="83" applyFont="1" applyFill="1"/>
    <xf numFmtId="0" fontId="18" fillId="4" borderId="0" xfId="85" applyFont="1" applyFill="1"/>
    <xf numFmtId="0" fontId="6" fillId="4" borderId="0" xfId="86" applyFont="1" applyFill="1"/>
    <xf numFmtId="0" fontId="8" fillId="4" borderId="0" xfId="86" applyFont="1" applyFill="1"/>
    <xf numFmtId="0" fontId="18" fillId="4" borderId="0" xfId="86" applyFont="1" applyFill="1"/>
    <xf numFmtId="0" fontId="18" fillId="4" borderId="0" xfId="88" applyFont="1" applyFill="1"/>
    <xf numFmtId="0" fontId="18" fillId="4" borderId="0" xfId="89" applyFont="1" applyFill="1"/>
    <xf numFmtId="0" fontId="6" fillId="4" borderId="0" xfId="93" applyFont="1" applyFill="1"/>
    <xf numFmtId="0" fontId="8" fillId="4" borderId="0" xfId="93" applyFont="1" applyFill="1"/>
    <xf numFmtId="0" fontId="13" fillId="4" borderId="0" xfId="93" applyFont="1" applyFill="1" applyAlignment="1">
      <alignment horizontal="left"/>
    </xf>
    <xf numFmtId="0" fontId="18" fillId="4" borderId="0" xfId="93" applyFont="1" applyFill="1"/>
    <xf numFmtId="0" fontId="18" fillId="4" borderId="0" xfId="95" applyFont="1" applyFill="1"/>
    <xf numFmtId="0" fontId="18" fillId="4" borderId="0" xfId="96" applyFont="1" applyFill="1"/>
    <xf numFmtId="0" fontId="6" fillId="4" borderId="0" xfId="100" applyFont="1" applyFill="1"/>
    <xf numFmtId="0" fontId="8" fillId="4" borderId="0" xfId="100" applyFont="1" applyFill="1"/>
    <xf numFmtId="0" fontId="9" fillId="4" borderId="0" xfId="100" applyFont="1" applyFill="1" applyAlignment="1">
      <alignment horizontal="center"/>
    </xf>
    <xf numFmtId="0" fontId="18" fillId="4" borderId="0" xfId="100" applyFont="1" applyFill="1"/>
    <xf numFmtId="0" fontId="18" fillId="4" borderId="0" xfId="102" applyFont="1" applyFill="1"/>
    <xf numFmtId="0" fontId="6" fillId="4" borderId="0" xfId="103" applyFont="1" applyFill="1"/>
    <xf numFmtId="0" fontId="8" fillId="4" borderId="0" xfId="103" applyFont="1" applyFill="1"/>
    <xf numFmtId="0" fontId="18" fillId="4" borderId="0" xfId="103" applyFont="1" applyFill="1"/>
    <xf numFmtId="0" fontId="18" fillId="4" borderId="0" xfId="105" applyFont="1" applyFill="1"/>
    <xf numFmtId="0" fontId="6" fillId="4" borderId="0" xfId="106" applyFont="1" applyFill="1"/>
    <xf numFmtId="0" fontId="8" fillId="4" borderId="0" xfId="106" applyFont="1" applyFill="1"/>
    <xf numFmtId="0" fontId="9" fillId="4" borderId="0" xfId="106" applyFont="1" applyFill="1"/>
    <xf numFmtId="0" fontId="18" fillId="4" borderId="0" xfId="106" applyFont="1" applyFill="1"/>
    <xf numFmtId="0" fontId="18" fillId="4" borderId="0" xfId="108" applyFont="1" applyFill="1"/>
    <xf numFmtId="0" fontId="6" fillId="4" borderId="0" xfId="109" applyFont="1" applyFill="1"/>
    <xf numFmtId="0" fontId="8" fillId="4" borderId="0" xfId="109" applyFont="1" applyFill="1"/>
    <xf numFmtId="0" fontId="18" fillId="4" borderId="0" xfId="109" applyFont="1" applyFill="1"/>
    <xf numFmtId="0" fontId="18" fillId="4" borderId="0" xfId="111" applyFont="1" applyFill="1"/>
    <xf numFmtId="0" fontId="6" fillId="4" borderId="0" xfId="112" applyFont="1" applyFill="1"/>
    <xf numFmtId="0" fontId="8" fillId="4" borderId="0" xfId="112" applyFont="1" applyFill="1"/>
    <xf numFmtId="0" fontId="9" fillId="4" borderId="0" xfId="112" applyFont="1" applyFill="1" applyAlignment="1">
      <alignment horizontal="center"/>
    </xf>
    <xf numFmtId="0" fontId="18" fillId="4" borderId="0" xfId="112" applyFont="1" applyFill="1"/>
    <xf numFmtId="0" fontId="18" fillId="4" borderId="0" xfId="114" applyFont="1" applyFill="1"/>
    <xf numFmtId="0" fontId="6" fillId="4" borderId="0" xfId="115" applyFont="1" applyFill="1"/>
    <xf numFmtId="0" fontId="8" fillId="4" borderId="0" xfId="115" applyFont="1" applyFill="1"/>
    <xf numFmtId="0" fontId="18" fillId="4" borderId="0" xfId="115" applyFont="1" applyFill="1"/>
    <xf numFmtId="0" fontId="6" fillId="4" borderId="0" xfId="117" applyFont="1" applyFill="1"/>
    <xf numFmtId="0" fontId="8" fillId="4" borderId="0" xfId="117" applyFont="1" applyFill="1"/>
    <xf numFmtId="0" fontId="18" fillId="4" borderId="0" xfId="117" applyFont="1" applyFill="1"/>
    <xf numFmtId="0" fontId="6" fillId="4" borderId="0" xfId="119" applyFont="1" applyFill="1"/>
    <xf numFmtId="0" fontId="8" fillId="4" borderId="0" xfId="119" applyFont="1" applyFill="1"/>
    <xf numFmtId="0" fontId="18" fillId="4" borderId="0" xfId="119" applyFont="1" applyFill="1"/>
    <xf numFmtId="0" fontId="18" fillId="4" borderId="0" xfId="122" applyFont="1" applyFill="1"/>
    <xf numFmtId="0" fontId="8" fillId="4" borderId="0" xfId="123" applyFont="1" applyFill="1"/>
    <xf numFmtId="0" fontId="23" fillId="4" borderId="0" xfId="5" applyFont="1" applyFill="1" applyAlignment="1" applyProtection="1">
      <alignment horizontal="left"/>
    </xf>
    <xf numFmtId="0" fontId="8" fillId="4" borderId="0" xfId="1" applyFont="1" applyFill="1" applyAlignment="1">
      <alignment horizontal="left"/>
    </xf>
    <xf numFmtId="0" fontId="8" fillId="4" borderId="0" xfId="1" applyFont="1" applyFill="1" applyBorder="1" applyAlignment="1">
      <alignment horizontal="left"/>
    </xf>
    <xf numFmtId="0" fontId="8" fillId="4" borderId="1" xfId="1" applyFont="1" applyFill="1" applyBorder="1"/>
    <xf numFmtId="0" fontId="16" fillId="4" borderId="1" xfId="3" applyFont="1" applyFill="1" applyBorder="1"/>
    <xf numFmtId="0" fontId="16" fillId="4" borderId="1" xfId="3" applyFont="1" applyFill="1" applyBorder="1" applyAlignment="1">
      <alignment horizontal="center"/>
    </xf>
    <xf numFmtId="0" fontId="10" fillId="4" borderId="1" xfId="1" applyFont="1" applyFill="1" applyBorder="1"/>
    <xf numFmtId="0" fontId="14" fillId="4" borderId="1" xfId="1" applyFont="1" applyFill="1" applyBorder="1"/>
    <xf numFmtId="0" fontId="8" fillId="4" borderId="2" xfId="1" applyFont="1" applyFill="1" applyBorder="1" applyAlignment="1">
      <alignment horizontal="center" wrapText="1"/>
    </xf>
    <xf numFmtId="0" fontId="5" fillId="4" borderId="2" xfId="1" applyFont="1" applyFill="1" applyBorder="1" applyAlignment="1">
      <alignment horizontal="center" wrapText="1" shrinkToFit="1"/>
    </xf>
    <xf numFmtId="0" fontId="8" fillId="4" borderId="0" xfId="29" applyFont="1" applyFill="1" applyAlignment="1">
      <alignment horizontal="center"/>
    </xf>
    <xf numFmtId="0" fontId="8" fillId="4" borderId="0" xfId="29" applyFont="1" applyFill="1" applyAlignment="1">
      <alignment horizontal="right"/>
    </xf>
    <xf numFmtId="0" fontId="8" fillId="4" borderId="0" xfId="29" applyFont="1" applyFill="1" applyAlignment="1">
      <alignment horizontal="left"/>
    </xf>
    <xf numFmtId="3" fontId="8" fillId="4" borderId="0" xfId="29" applyNumberFormat="1" applyFont="1" applyFill="1" applyBorder="1" applyAlignment="1">
      <alignment horizontal="right"/>
    </xf>
    <xf numFmtId="0" fontId="8" fillId="4" borderId="0" xfId="29" applyFont="1" applyFill="1"/>
    <xf numFmtId="0" fontId="8" fillId="4" borderId="0" xfId="29" applyFont="1" applyFill="1" applyBorder="1"/>
    <xf numFmtId="0" fontId="8" fillId="4" borderId="0" xfId="29" applyFont="1" applyFill="1" applyBorder="1" applyAlignment="1">
      <alignment horizontal="right"/>
    </xf>
    <xf numFmtId="165" fontId="8" fillId="4" borderId="0" xfId="29" applyNumberFormat="1" applyFont="1" applyFill="1" applyBorder="1" applyAlignment="1">
      <alignment horizontal="center"/>
    </xf>
    <xf numFmtId="0" fontId="8" fillId="4" borderId="1" xfId="9" applyFont="1" applyFill="1" applyBorder="1"/>
    <xf numFmtId="0" fontId="9" fillId="4" borderId="1" xfId="9" applyFont="1" applyFill="1" applyBorder="1"/>
    <xf numFmtId="0" fontId="36" fillId="4" borderId="1" xfId="3" applyFont="1" applyFill="1" applyBorder="1"/>
    <xf numFmtId="0" fontId="36" fillId="4" borderId="1" xfId="3" applyFont="1" applyFill="1" applyBorder="1" applyAlignment="1">
      <alignment horizontal="center"/>
    </xf>
    <xf numFmtId="0" fontId="19" fillId="4" borderId="0" xfId="13" applyFont="1" applyFill="1"/>
    <xf numFmtId="0" fontId="8" fillId="4" borderId="0" xfId="35" applyFont="1" applyFill="1"/>
    <xf numFmtId="0" fontId="5" fillId="4" borderId="0" xfId="35" applyFont="1" applyFill="1" applyAlignment="1">
      <alignment horizontal="right"/>
    </xf>
    <xf numFmtId="165" fontId="8" fillId="4" borderId="0" xfId="35" applyNumberFormat="1" applyFont="1" applyFill="1" applyAlignment="1">
      <alignment horizontal="center"/>
    </xf>
    <xf numFmtId="0" fontId="8" fillId="4" borderId="0" xfId="34" applyFont="1" applyFill="1" applyAlignment="1">
      <alignment horizontal="right" vertical="top"/>
    </xf>
    <xf numFmtId="0" fontId="8" fillId="4" borderId="1" xfId="35" applyFont="1" applyFill="1" applyBorder="1"/>
    <xf numFmtId="0" fontId="9" fillId="4" borderId="1" xfId="35" applyFont="1" applyFill="1" applyBorder="1"/>
    <xf numFmtId="0" fontId="27" fillId="4" borderId="0" xfId="5" applyFont="1" applyFill="1" applyAlignment="1" applyProtection="1">
      <alignment horizontal="center"/>
    </xf>
    <xf numFmtId="0" fontId="8" fillId="4" borderId="0" xfId="72" applyFont="1" applyFill="1" applyAlignment="1">
      <alignment horizontal="center"/>
    </xf>
    <xf numFmtId="0" fontId="8" fillId="4" borderId="0" xfId="75" applyFont="1" applyFill="1" applyAlignment="1">
      <alignment horizontal="center"/>
    </xf>
    <xf numFmtId="0" fontId="8" fillId="4" borderId="0" xfId="83" applyFont="1" applyFill="1" applyAlignment="1">
      <alignment horizontal="center"/>
    </xf>
    <xf numFmtId="0" fontId="8" fillId="4" borderId="0" xfId="86" applyFont="1" applyFill="1" applyAlignment="1">
      <alignment horizontal="center"/>
    </xf>
    <xf numFmtId="0" fontId="8" fillId="4" borderId="0" xfId="93" applyFont="1" applyFill="1" applyAlignment="1">
      <alignment horizontal="center"/>
    </xf>
    <xf numFmtId="0" fontId="8" fillId="4" borderId="0" xfId="100" applyFont="1" applyFill="1" applyAlignment="1">
      <alignment horizontal="center"/>
    </xf>
    <xf numFmtId="0" fontId="8" fillId="4" borderId="0" xfId="103" applyFont="1" applyFill="1" applyAlignment="1">
      <alignment horizontal="center"/>
    </xf>
    <xf numFmtId="0" fontId="8" fillId="4" borderId="0" xfId="106" applyFont="1" applyFill="1" applyAlignment="1">
      <alignment horizontal="center"/>
    </xf>
    <xf numFmtId="0" fontId="8" fillId="4" borderId="0" xfId="109" applyFont="1" applyFill="1" applyAlignment="1">
      <alignment horizontal="center"/>
    </xf>
    <xf numFmtId="0" fontId="8" fillId="4" borderId="0" xfId="112" applyFont="1" applyFill="1" applyAlignment="1">
      <alignment horizontal="center"/>
    </xf>
    <xf numFmtId="0" fontId="8" fillId="4" borderId="0" xfId="119" applyFont="1" applyFill="1" applyAlignment="1">
      <alignment horizontal="center"/>
    </xf>
    <xf numFmtId="0" fontId="8" fillId="4" borderId="0" xfId="115" applyFont="1" applyFill="1" applyAlignment="1">
      <alignment horizontal="center"/>
    </xf>
    <xf numFmtId="0" fontId="8" fillId="4" borderId="0" xfId="117" applyFont="1" applyFill="1" applyAlignment="1">
      <alignment horizontal="center"/>
    </xf>
    <xf numFmtId="0" fontId="16" fillId="4" borderId="0" xfId="3" applyFont="1" applyFill="1" applyBorder="1"/>
    <xf numFmtId="0" fontId="0" fillId="5" borderId="0" xfId="0" applyFill="1"/>
    <xf numFmtId="0" fontId="0" fillId="0" borderId="0" xfId="0" applyAlignment="1">
      <alignment horizontal="center"/>
    </xf>
    <xf numFmtId="0" fontId="37" fillId="0" borderId="0" xfId="14" applyFont="1" applyFill="1" applyBorder="1" applyAlignment="1">
      <alignment horizontal="left"/>
    </xf>
    <xf numFmtId="0" fontId="37" fillId="0" borderId="0" xfId="46" applyFont="1" applyAlignment="1"/>
    <xf numFmtId="0" fontId="3" fillId="0" borderId="2" xfId="1" applyFont="1" applyFill="1" applyBorder="1" applyAlignment="1">
      <alignment horizontal="center" wrapText="1" shrinkToFit="1"/>
    </xf>
    <xf numFmtId="0" fontId="38" fillId="0" borderId="2" xfId="1" applyFont="1" applyFill="1" applyBorder="1" applyAlignment="1">
      <alignment horizontal="center" wrapText="1" shrinkToFit="1"/>
    </xf>
    <xf numFmtId="0" fontId="40" fillId="4" borderId="0" xfId="8" applyFont="1" applyFill="1"/>
    <xf numFmtId="0" fontId="19" fillId="4" borderId="0" xfId="37" applyFont="1" applyFill="1" applyAlignment="1"/>
    <xf numFmtId="0" fontId="41" fillId="4" borderId="0" xfId="0" applyFont="1" applyFill="1"/>
    <xf numFmtId="0" fontId="19" fillId="4" borderId="0" xfId="37" applyNumberFormat="1" applyFont="1" applyFill="1" applyAlignment="1">
      <alignment horizontal="left" indent="1"/>
    </xf>
    <xf numFmtId="0" fontId="19" fillId="4" borderId="0" xfId="37" applyFont="1" applyFill="1" applyAlignment="1">
      <alignment horizontal="left" indent="1"/>
    </xf>
    <xf numFmtId="0" fontId="43" fillId="4" borderId="0" xfId="0" applyFont="1" applyFill="1" applyAlignment="1">
      <alignment horizontal="left" indent="1"/>
    </xf>
    <xf numFmtId="0" fontId="16" fillId="5" borderId="0" xfId="0" applyFont="1" applyFill="1"/>
    <xf numFmtId="0" fontId="2" fillId="0" borderId="0" xfId="128" applyFont="1" applyFill="1" applyBorder="1"/>
    <xf numFmtId="0" fontId="2" fillId="0" borderId="0" xfId="128" applyFont="1" applyFill="1" applyBorder="1" applyAlignment="1">
      <alignment horizontal="center"/>
    </xf>
    <xf numFmtId="0" fontId="0" fillId="5" borderId="0" xfId="0" applyFont="1" applyFill="1"/>
    <xf numFmtId="0" fontId="44" fillId="0" borderId="2" xfId="1" applyFont="1" applyFill="1" applyBorder="1" applyAlignment="1">
      <alignment horizontal="center" wrapText="1" shrinkToFit="1"/>
    </xf>
    <xf numFmtId="2" fontId="0" fillId="0" borderId="0" xfId="0" applyNumberFormat="1" applyFont="1" applyFill="1" applyBorder="1"/>
    <xf numFmtId="164" fontId="3" fillId="0" borderId="0" xfId="47" applyNumberFormat="1" applyBorder="1"/>
    <xf numFmtId="0" fontId="0" fillId="0" borderId="1" xfId="0" applyBorder="1"/>
    <xf numFmtId="0" fontId="0" fillId="0" borderId="1" xfId="0" applyFill="1" applyBorder="1"/>
    <xf numFmtId="0" fontId="0" fillId="0" borderId="0" xfId="0" applyAlignment="1">
      <alignment horizontal="right"/>
    </xf>
    <xf numFmtId="2" fontId="0" fillId="0" borderId="0" xfId="0" applyNumberFormat="1" applyFill="1"/>
    <xf numFmtId="2" fontId="3" fillId="0" borderId="0" xfId="47" applyNumberFormat="1" applyFill="1"/>
    <xf numFmtId="2" fontId="25" fillId="0" borderId="0" xfId="0" applyNumberFormat="1" applyFont="1" applyFill="1" applyBorder="1" applyAlignment="1">
      <alignment horizontal="center"/>
    </xf>
    <xf numFmtId="2" fontId="25" fillId="0" borderId="0" xfId="0" applyNumberFormat="1" applyFont="1" applyFill="1" applyBorder="1"/>
    <xf numFmtId="2" fontId="45" fillId="0" borderId="0" xfId="0" applyNumberFormat="1" applyFont="1" applyFill="1" applyAlignment="1">
      <alignment horizontal="right" vertical="top"/>
    </xf>
    <xf numFmtId="2" fontId="45" fillId="0" borderId="0" xfId="0" applyNumberFormat="1" applyFont="1" applyAlignment="1">
      <alignment horizontal="right" vertical="top"/>
    </xf>
    <xf numFmtId="0" fontId="8" fillId="4" borderId="0" xfId="1" applyFont="1" applyFill="1" applyAlignment="1">
      <alignment horizontal="center"/>
    </xf>
    <xf numFmtId="0" fontId="8" fillId="4" borderId="0" xfId="28" applyFont="1" applyFill="1" applyAlignment="1">
      <alignment horizontal="center"/>
    </xf>
    <xf numFmtId="0" fontId="8" fillId="4" borderId="0" xfId="9" applyFont="1" applyFill="1" applyAlignment="1">
      <alignment horizontal="center"/>
    </xf>
    <xf numFmtId="0" fontId="8" fillId="4" borderId="0" xfId="31" applyFont="1" applyFill="1" applyAlignment="1">
      <alignment horizontal="center"/>
    </xf>
    <xf numFmtId="0" fontId="8" fillId="4" borderId="0" xfId="37" applyFont="1" applyFill="1" applyAlignment="1">
      <alignment horizontal="center"/>
    </xf>
    <xf numFmtId="0" fontId="8" fillId="4" borderId="0" xfId="40" applyFont="1" applyFill="1" applyAlignment="1">
      <alignment horizontal="center"/>
    </xf>
    <xf numFmtId="0" fontId="8" fillId="4" borderId="0" xfId="43" applyFont="1" applyFill="1" applyAlignment="1">
      <alignment horizontal="center"/>
    </xf>
    <xf numFmtId="0" fontId="8" fillId="4" borderId="0" xfId="51" applyFont="1" applyFill="1" applyAlignment="1">
      <alignment horizontal="center"/>
    </xf>
    <xf numFmtId="0" fontId="8" fillId="4" borderId="0" xfId="58" applyFont="1" applyFill="1" applyAlignment="1">
      <alignment horizontal="center"/>
    </xf>
    <xf numFmtId="0" fontId="8" fillId="4" borderId="0" xfId="70" applyFont="1" applyFill="1" applyAlignment="1">
      <alignment horizontal="center"/>
    </xf>
    <xf numFmtId="0" fontId="8" fillId="4" borderId="0" xfId="28" applyFont="1" applyFill="1" applyAlignment="1">
      <alignment horizontal="center"/>
    </xf>
    <xf numFmtId="0" fontId="27" fillId="4" borderId="0" xfId="5" applyFont="1" applyFill="1" applyAlignment="1" applyProtection="1">
      <alignment horizontal="center"/>
    </xf>
    <xf numFmtId="0" fontId="27" fillId="4" borderId="0" xfId="5" applyFont="1" applyFill="1" applyAlignment="1" applyProtection="1">
      <alignment horizontal="center" wrapText="1"/>
    </xf>
    <xf numFmtId="0" fontId="29" fillId="4" borderId="0" xfId="1" applyFont="1" applyFill="1" applyAlignment="1">
      <alignment horizontal="left"/>
    </xf>
    <xf numFmtId="0" fontId="29" fillId="4" borderId="0" xfId="70" applyFont="1" applyFill="1"/>
    <xf numFmtId="0" fontId="43" fillId="4" borderId="0" xfId="0" applyFont="1" applyFill="1"/>
    <xf numFmtId="0" fontId="6" fillId="4" borderId="0" xfId="43" applyFont="1" applyFill="1"/>
    <xf numFmtId="0" fontId="8" fillId="4" borderId="0" xfId="62" applyFont="1" applyFill="1" applyAlignment="1">
      <alignment horizontal="center"/>
    </xf>
    <xf numFmtId="0" fontId="8" fillId="4" borderId="0" xfId="68" applyFont="1" applyFill="1" applyAlignment="1">
      <alignment horizontal="center"/>
    </xf>
    <xf numFmtId="0" fontId="8" fillId="4" borderId="0" xfId="37" applyFont="1" applyFill="1" applyAlignment="1">
      <alignment horizontal="left"/>
    </xf>
    <xf numFmtId="0" fontId="33" fillId="4" borderId="0" xfId="86" applyFont="1" applyFill="1"/>
    <xf numFmtId="0" fontId="33" fillId="4" borderId="0" xfId="93" applyFont="1" applyFill="1"/>
    <xf numFmtId="0" fontId="33" fillId="4" borderId="0" xfId="103" applyFont="1" applyFill="1"/>
    <xf numFmtId="0" fontId="33" fillId="4" borderId="0" xfId="106" applyFont="1" applyFill="1"/>
    <xf numFmtId="0" fontId="33" fillId="4" borderId="0" xfId="109" applyFont="1" applyFill="1"/>
    <xf numFmtId="0" fontId="33" fillId="4" borderId="0" xfId="112" applyFont="1" applyFill="1"/>
    <xf numFmtId="0" fontId="8" fillId="4" borderId="0" xfId="86" applyFont="1" applyFill="1" applyAlignment="1">
      <alignment horizontal="left"/>
    </xf>
    <xf numFmtId="0" fontId="46" fillId="4" borderId="0" xfId="0" applyFont="1" applyFill="1"/>
    <xf numFmtId="0" fontId="8" fillId="4" borderId="0" xfId="68" applyFont="1" applyFill="1" applyAlignment="1">
      <alignment horizontal="center"/>
    </xf>
    <xf numFmtId="0" fontId="8" fillId="4" borderId="0" xfId="66" applyFont="1" applyFill="1" applyAlignment="1">
      <alignment horizontal="center"/>
    </xf>
    <xf numFmtId="0" fontId="9" fillId="4" borderId="0" xfId="68" applyFont="1" applyFill="1"/>
    <xf numFmtId="0" fontId="9" fillId="4" borderId="0" xfId="66" applyFont="1" applyFill="1"/>
    <xf numFmtId="169" fontId="16" fillId="4" borderId="0" xfId="0" applyNumberFormat="1" applyFont="1" applyFill="1"/>
    <xf numFmtId="167" fontId="8" fillId="4" borderId="1" xfId="1" applyNumberFormat="1" applyFont="1" applyFill="1" applyBorder="1"/>
    <xf numFmtId="171" fontId="8" fillId="4" borderId="0" xfId="30" applyNumberFormat="1" applyFont="1" applyFill="1" applyBorder="1" applyAlignment="1">
      <alignment horizontal="center"/>
    </xf>
    <xf numFmtId="171" fontId="5" fillId="4" borderId="0" xfId="30" applyNumberFormat="1" applyFont="1" applyFill="1" applyBorder="1" applyAlignment="1">
      <alignment horizontal="center"/>
    </xf>
    <xf numFmtId="172" fontId="8" fillId="4" borderId="0" xfId="30" applyNumberFormat="1" applyFont="1" applyFill="1" applyBorder="1" applyAlignment="1">
      <alignment horizontal="center"/>
    </xf>
    <xf numFmtId="173" fontId="8" fillId="4" borderId="0" xfId="30" applyNumberFormat="1" applyFont="1" applyFill="1" applyBorder="1" applyAlignment="1">
      <alignment horizontal="center"/>
    </xf>
    <xf numFmtId="0" fontId="33" fillId="4" borderId="0" xfId="1" applyFont="1" applyFill="1"/>
    <xf numFmtId="164" fontId="0" fillId="0" borderId="0" xfId="0" applyNumberFormat="1"/>
    <xf numFmtId="0" fontId="0" fillId="0" borderId="7" xfId="0" applyBorder="1"/>
    <xf numFmtId="2" fontId="25" fillId="0" borderId="2" xfId="0" applyNumberFormat="1" applyFont="1" applyFill="1" applyBorder="1" applyAlignment="1">
      <alignment horizontal="right"/>
    </xf>
    <xf numFmtId="2" fontId="45" fillId="6" borderId="1" xfId="0" applyNumberFormat="1" applyFont="1" applyFill="1" applyBorder="1" applyAlignment="1">
      <alignment horizontal="right" vertical="center"/>
    </xf>
    <xf numFmtId="0" fontId="0" fillId="6" borderId="0" xfId="0" applyFill="1"/>
    <xf numFmtId="0" fontId="0" fillId="6" borderId="0" xfId="0" applyFill="1" applyBorder="1"/>
    <xf numFmtId="0" fontId="26" fillId="4" borderId="0" xfId="4" applyFont="1" applyFill="1" applyAlignment="1"/>
    <xf numFmtId="0" fontId="26" fillId="4" borderId="0" xfId="4" applyFont="1" applyFill="1"/>
    <xf numFmtId="0" fontId="16" fillId="4" borderId="0" xfId="4" applyFont="1" applyFill="1"/>
    <xf numFmtId="0" fontId="16" fillId="4" borderId="0" xfId="4" applyFont="1" applyFill="1" applyAlignment="1">
      <alignment horizontal="left"/>
    </xf>
    <xf numFmtId="0" fontId="16" fillId="4" borderId="0" xfId="4" applyFont="1" applyFill="1" applyAlignment="1">
      <alignment horizontal="right"/>
    </xf>
    <xf numFmtId="0" fontId="16" fillId="4" borderId="0" xfId="4" applyFont="1" applyFill="1" applyAlignment="1"/>
    <xf numFmtId="0" fontId="26" fillId="4" borderId="0" xfId="4" applyFont="1" applyFill="1" applyAlignment="1">
      <alignment horizontal="left"/>
    </xf>
    <xf numFmtId="0" fontId="26" fillId="4" borderId="0" xfId="4" applyFont="1" applyFill="1" applyBorder="1"/>
    <xf numFmtId="0" fontId="16" fillId="4" borderId="0" xfId="4" applyFont="1" applyFill="1" applyBorder="1" applyAlignment="1"/>
    <xf numFmtId="0" fontId="26" fillId="4" borderId="0" xfId="4" applyFont="1" applyFill="1" applyBorder="1" applyAlignment="1"/>
    <xf numFmtId="0" fontId="26" fillId="4" borderId="0" xfId="0" applyFont="1" applyFill="1" applyAlignment="1">
      <alignment vertical="center"/>
    </xf>
    <xf numFmtId="0" fontId="0" fillId="0" borderId="8" xfId="0" applyBorder="1" applyAlignment="1">
      <alignment horizontal="left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left"/>
    </xf>
    <xf numFmtId="0" fontId="29" fillId="4" borderId="0" xfId="36" applyFont="1" applyFill="1"/>
    <xf numFmtId="0" fontId="5" fillId="4" borderId="0" xfId="36" applyFont="1" applyFill="1" applyBorder="1"/>
    <xf numFmtId="0" fontId="8" fillId="4" borderId="0" xfId="106" applyFont="1" applyFill="1" applyAlignment="1">
      <alignment horizontal="center"/>
    </xf>
    <xf numFmtId="0" fontId="8" fillId="4" borderId="0" xfId="109" applyFont="1" applyFill="1" applyAlignment="1">
      <alignment horizontal="center"/>
    </xf>
    <xf numFmtId="0" fontId="8" fillId="4" borderId="0" xfId="28" applyFont="1" applyFill="1" applyAlignment="1">
      <alignment horizontal="center"/>
    </xf>
    <xf numFmtId="0" fontId="6" fillId="4" borderId="0" xfId="28" applyFont="1" applyFill="1" applyAlignment="1">
      <alignment horizontal="left" indent="1"/>
    </xf>
    <xf numFmtId="0" fontId="8" fillId="4" borderId="0" xfId="28" applyFont="1" applyFill="1" applyAlignment="1">
      <alignment horizontal="left"/>
    </xf>
    <xf numFmtId="0" fontId="39" fillId="4" borderId="0" xfId="5" applyFont="1" applyFill="1" applyAlignment="1" applyProtection="1">
      <alignment horizontal="left"/>
    </xf>
    <xf numFmtId="0" fontId="30" fillId="4" borderId="0" xfId="8" applyFont="1" applyFill="1"/>
    <xf numFmtId="0" fontId="31" fillId="4" borderId="0" xfId="5" applyFont="1" applyFill="1" applyAlignment="1" applyProtection="1"/>
    <xf numFmtId="49" fontId="0" fillId="7" borderId="0" xfId="0" applyNumberFormat="1" applyFill="1"/>
    <xf numFmtId="0" fontId="16" fillId="4" borderId="0" xfId="0" applyFont="1" applyFill="1" applyAlignment="1">
      <alignment horizontal="center"/>
    </xf>
    <xf numFmtId="0" fontId="2" fillId="4" borderId="0" xfId="0" applyFont="1" applyFill="1"/>
    <xf numFmtId="0" fontId="5" fillId="4" borderId="0" xfId="1" applyFont="1" applyFill="1" applyBorder="1" applyAlignment="1">
      <alignment horizontal="center" wrapText="1" shrinkToFit="1"/>
    </xf>
    <xf numFmtId="0" fontId="16" fillId="4" borderId="0" xfId="3" applyFont="1" applyFill="1" applyBorder="1" applyAlignment="1">
      <alignment horizontal="center"/>
    </xf>
    <xf numFmtId="0" fontId="0" fillId="4" borderId="0" xfId="0" applyFill="1"/>
    <xf numFmtId="0" fontId="16" fillId="4" borderId="0" xfId="0" applyFont="1" applyFill="1" applyAlignment="1">
      <alignment horizontal="center"/>
    </xf>
    <xf numFmtId="174" fontId="16" fillId="4" borderId="0" xfId="0" applyNumberFormat="1" applyFont="1" applyFill="1"/>
    <xf numFmtId="0" fontId="26" fillId="4" borderId="0" xfId="0" applyFont="1" applyFill="1" applyBorder="1" applyAlignment="1">
      <alignment vertical="center"/>
    </xf>
    <xf numFmtId="0" fontId="46" fillId="4" borderId="0" xfId="0" applyFont="1" applyFill="1" applyBorder="1" applyAlignment="1">
      <alignment vertical="center"/>
    </xf>
    <xf numFmtId="0" fontId="47" fillId="0" borderId="0" xfId="0" applyFont="1"/>
    <xf numFmtId="0" fontId="6" fillId="4" borderId="0" xfId="43" applyFont="1" applyFill="1" applyBorder="1"/>
    <xf numFmtId="0" fontId="16" fillId="4" borderId="0" xfId="0" applyFont="1" applyFill="1" applyBorder="1"/>
    <xf numFmtId="0" fontId="16" fillId="4" borderId="0" xfId="0" applyFont="1" applyFill="1" applyBorder="1" applyAlignment="1">
      <alignment horizontal="center"/>
    </xf>
    <xf numFmtId="0" fontId="16" fillId="0" borderId="0" xfId="0" applyFont="1" applyFill="1" applyBorder="1"/>
    <xf numFmtId="0" fontId="18" fillId="4" borderId="0" xfId="54" applyFont="1" applyFill="1" applyBorder="1" applyAlignment="1">
      <alignment horizontal="left"/>
    </xf>
    <xf numFmtId="0" fontId="9" fillId="4" borderId="0" xfId="1" applyFont="1" applyFill="1" applyBorder="1"/>
    <xf numFmtId="0" fontId="14" fillId="4" borderId="0" xfId="1" applyFont="1" applyFill="1" applyBorder="1"/>
    <xf numFmtId="0" fontId="8" fillId="4" borderId="0" xfId="1" applyFont="1" applyFill="1" applyBorder="1" applyAlignment="1">
      <alignment horizontal="center" wrapText="1"/>
    </xf>
    <xf numFmtId="0" fontId="5" fillId="4" borderId="0" xfId="1" applyFont="1" applyFill="1" applyBorder="1" applyAlignment="1">
      <alignment horizontal="right"/>
    </xf>
    <xf numFmtId="0" fontId="2" fillId="4" borderId="0" xfId="0" applyFont="1" applyFill="1" applyBorder="1"/>
    <xf numFmtId="175" fontId="0" fillId="0" borderId="0" xfId="0" applyNumberFormat="1"/>
    <xf numFmtId="0" fontId="56" fillId="0" borderId="0" xfId="0" applyFont="1"/>
    <xf numFmtId="0" fontId="16" fillId="4" borderId="0" xfId="0" applyFont="1" applyFill="1" applyAlignment="1">
      <alignment horizontal="center"/>
    </xf>
    <xf numFmtId="0" fontId="16" fillId="4" borderId="0" xfId="129" applyFont="1" applyFill="1"/>
    <xf numFmtId="0" fontId="16" fillId="0" borderId="0" xfId="129" applyFont="1"/>
    <xf numFmtId="0" fontId="16" fillId="4" borderId="10" xfId="129" applyFont="1" applyFill="1" applyBorder="1"/>
    <xf numFmtId="0" fontId="16" fillId="4" borderId="10" xfId="129" applyFont="1" applyFill="1" applyBorder="1" applyAlignment="1">
      <alignment horizontal="center"/>
    </xf>
    <xf numFmtId="0" fontId="16" fillId="4" borderId="10" xfId="129" applyFont="1" applyFill="1" applyBorder="1" applyAlignment="1">
      <alignment horizontal="center" wrapText="1"/>
    </xf>
    <xf numFmtId="1" fontId="16" fillId="4" borderId="0" xfId="129" applyNumberFormat="1" applyFont="1" applyFill="1"/>
    <xf numFmtId="2" fontId="16" fillId="4" borderId="0" xfId="129" applyNumberFormat="1" applyFont="1" applyFill="1"/>
    <xf numFmtId="0" fontId="16" fillId="4" borderId="2" xfId="129" applyFont="1" applyFill="1" applyBorder="1"/>
    <xf numFmtId="0" fontId="16" fillId="4" borderId="11" xfId="129" applyFont="1" applyFill="1" applyBorder="1"/>
    <xf numFmtId="0" fontId="26" fillId="4" borderId="0" xfId="129" applyFont="1" applyFill="1"/>
    <xf numFmtId="0" fontId="16" fillId="4" borderId="0" xfId="129" applyFont="1" applyFill="1" applyBorder="1"/>
    <xf numFmtId="165" fontId="16" fillId="4" borderId="0" xfId="129" applyNumberFormat="1" applyFont="1" applyFill="1" applyBorder="1"/>
    <xf numFmtId="1" fontId="16" fillId="4" borderId="0" xfId="129" applyNumberFormat="1" applyFont="1" applyFill="1" applyBorder="1"/>
    <xf numFmtId="0" fontId="18" fillId="4" borderId="0" xfId="112" applyFont="1" applyFill="1" applyBorder="1"/>
    <xf numFmtId="0" fontId="16" fillId="4" borderId="10" xfId="129" applyFont="1" applyFill="1" applyBorder="1" applyAlignment="1">
      <alignment wrapText="1"/>
    </xf>
    <xf numFmtId="0" fontId="16" fillId="4" borderId="0" xfId="129" applyFont="1" applyFill="1" applyBorder="1" applyAlignment="1">
      <alignment wrapText="1"/>
    </xf>
    <xf numFmtId="0" fontId="16" fillId="4" borderId="0" xfId="129" applyFont="1" applyFill="1" applyBorder="1" applyAlignment="1">
      <alignment horizontal="left" wrapText="1"/>
    </xf>
    <xf numFmtId="0" fontId="16" fillId="4" borderId="0" xfId="129" applyFont="1" applyFill="1" applyBorder="1" applyAlignment="1">
      <alignment horizontal="center" wrapText="1"/>
    </xf>
    <xf numFmtId="0" fontId="16" fillId="0" borderId="0" xfId="129" applyFont="1" applyAlignment="1">
      <alignment wrapText="1"/>
    </xf>
    <xf numFmtId="0" fontId="16" fillId="4" borderId="1" xfId="129" applyFont="1" applyFill="1" applyBorder="1"/>
    <xf numFmtId="1" fontId="16" fillId="0" borderId="0" xfId="129" applyNumberFormat="1" applyFont="1"/>
    <xf numFmtId="0" fontId="16" fillId="0" borderId="0" xfId="129" applyFont="1" applyFill="1"/>
    <xf numFmtId="0" fontId="17" fillId="4" borderId="0" xfId="5" quotePrefix="1" applyFill="1" applyAlignment="1" applyProtection="1">
      <alignment horizontal="left"/>
    </xf>
    <xf numFmtId="0" fontId="57" fillId="4" borderId="0" xfId="5" applyFont="1" applyFill="1" applyAlignment="1" applyProtection="1"/>
    <xf numFmtId="0" fontId="0" fillId="4" borderId="0" xfId="129" applyFont="1" applyFill="1"/>
    <xf numFmtId="0" fontId="58" fillId="4" borderId="0" xfId="1" applyFont="1" applyFill="1"/>
    <xf numFmtId="0" fontId="2" fillId="0" borderId="0" xfId="131" applyAlignment="1"/>
    <xf numFmtId="0" fontId="2" fillId="0" borderId="0" xfId="132" applyAlignment="1"/>
    <xf numFmtId="0" fontId="0" fillId="0" borderId="0" xfId="0" quotePrefix="1"/>
    <xf numFmtId="171" fontId="10" fillId="4" borderId="1" xfId="1" applyNumberFormat="1" applyFont="1" applyFill="1" applyBorder="1"/>
    <xf numFmtId="0" fontId="29" fillId="4" borderId="0" xfId="1" applyFont="1" applyFill="1"/>
    <xf numFmtId="0" fontId="29" fillId="4" borderId="1" xfId="3" applyFont="1" applyFill="1" applyBorder="1" applyAlignment="1">
      <alignment horizontal="center"/>
    </xf>
    <xf numFmtId="0" fontId="29" fillId="4" borderId="1" xfId="1" applyFont="1" applyFill="1" applyBorder="1"/>
    <xf numFmtId="0" fontId="59" fillId="4" borderId="0" xfId="8" applyFont="1" applyFill="1"/>
    <xf numFmtId="0" fontId="26" fillId="4" borderId="10" xfId="129" applyFont="1" applyFill="1" applyBorder="1" applyAlignment="1">
      <alignment horizontal="center"/>
    </xf>
    <xf numFmtId="0" fontId="26" fillId="4" borderId="10" xfId="129" applyFont="1" applyFill="1" applyBorder="1" applyAlignment="1">
      <alignment horizontal="center" wrapText="1"/>
    </xf>
    <xf numFmtId="0" fontId="3" fillId="0" borderId="0" xfId="121" applyFill="1" applyAlignment="1">
      <alignment horizontal="right"/>
    </xf>
    <xf numFmtId="2" fontId="3" fillId="0" borderId="0" xfId="121" applyNumberFormat="1" applyFill="1" applyAlignment="1">
      <alignment horizontal="right"/>
    </xf>
    <xf numFmtId="1" fontId="3" fillId="0" borderId="0" xfId="124" applyNumberFormat="1" applyFill="1" applyAlignment="1">
      <alignment horizontal="right"/>
    </xf>
    <xf numFmtId="170" fontId="8" fillId="4" borderId="0" xfId="30" applyNumberFormat="1" applyFont="1" applyFill="1" applyBorder="1" applyAlignment="1">
      <alignment horizontal="center"/>
    </xf>
    <xf numFmtId="170" fontId="5" fillId="4" borderId="0" xfId="30" applyNumberFormat="1" applyFont="1" applyFill="1" applyBorder="1" applyAlignment="1">
      <alignment horizontal="center"/>
    </xf>
    <xf numFmtId="2" fontId="8" fillId="4" borderId="0" xfId="30" applyNumberFormat="1" applyFont="1" applyFill="1" applyBorder="1" applyAlignment="1">
      <alignment horizontal="center"/>
    </xf>
    <xf numFmtId="172" fontId="5" fillId="4" borderId="0" xfId="30" applyNumberFormat="1" applyFont="1" applyFill="1" applyBorder="1" applyAlignment="1">
      <alignment horizontal="center"/>
    </xf>
    <xf numFmtId="168" fontId="8" fillId="4" borderId="0" xfId="35" applyNumberFormat="1" applyFont="1" applyFill="1" applyAlignment="1">
      <alignment horizontal="center"/>
    </xf>
    <xf numFmtId="168" fontId="8" fillId="4" borderId="0" xfId="35" quotePrefix="1" applyNumberFormat="1" applyFont="1" applyFill="1" applyAlignment="1">
      <alignment horizontal="center"/>
    </xf>
    <xf numFmtId="168" fontId="5" fillId="4" borderId="0" xfId="35" applyNumberFormat="1" applyFont="1" applyFill="1" applyAlignment="1">
      <alignment horizontal="center"/>
    </xf>
    <xf numFmtId="168" fontId="8" fillId="4" borderId="0" xfId="35" applyNumberFormat="1" applyFont="1" applyFill="1"/>
    <xf numFmtId="168" fontId="8" fillId="4" borderId="0" xfId="35" applyNumberFormat="1" applyFont="1" applyFill="1" applyAlignment="1">
      <alignment horizontal="left"/>
    </xf>
    <xf numFmtId="168" fontId="5" fillId="4" borderId="0" xfId="35" applyNumberFormat="1" applyFont="1" applyFill="1"/>
    <xf numFmtId="168" fontId="8" fillId="4" borderId="0" xfId="35" applyNumberFormat="1" applyFont="1" applyFill="1" applyAlignment="1"/>
    <xf numFmtId="173" fontId="5" fillId="4" borderId="0" xfId="30" applyNumberFormat="1" applyFont="1" applyFill="1" applyBorder="1" applyAlignment="1">
      <alignment horizontal="center"/>
    </xf>
    <xf numFmtId="3" fontId="8" fillId="4" borderId="0" xfId="129" applyNumberFormat="1" applyFont="1" applyFill="1"/>
    <xf numFmtId="3" fontId="8" fillId="4" borderId="2" xfId="129" applyNumberFormat="1" applyFont="1" applyFill="1" applyBorder="1"/>
    <xf numFmtId="3" fontId="8" fillId="4" borderId="11" xfId="129" applyNumberFormat="1" applyFont="1" applyFill="1" applyBorder="1"/>
    <xf numFmtId="3" fontId="5" fillId="4" borderId="0" xfId="129" applyNumberFormat="1" applyFont="1" applyFill="1"/>
    <xf numFmtId="3" fontId="5" fillId="4" borderId="11" xfId="129" applyNumberFormat="1" applyFont="1" applyFill="1" applyBorder="1"/>
    <xf numFmtId="165" fontId="8" fillId="4" borderId="0" xfId="129" applyNumberFormat="1" applyFont="1" applyFill="1" applyBorder="1"/>
    <xf numFmtId="3" fontId="8" fillId="4" borderId="0" xfId="129" applyNumberFormat="1" applyFont="1" applyFill="1" applyBorder="1"/>
    <xf numFmtId="165" fontId="8" fillId="4" borderId="11" xfId="129" applyNumberFormat="1" applyFont="1" applyFill="1" applyBorder="1"/>
    <xf numFmtId="176" fontId="8" fillId="4" borderId="0" xfId="30" applyNumberFormat="1" applyFont="1" applyFill="1" applyBorder="1" applyAlignment="1">
      <alignment horizontal="right"/>
    </xf>
    <xf numFmtId="171" fontId="8" fillId="4" borderId="0" xfId="30" applyNumberFormat="1" applyFont="1" applyFill="1" applyBorder="1" applyAlignment="1">
      <alignment horizontal="right"/>
    </xf>
    <xf numFmtId="0" fontId="0" fillId="0" borderId="0" xfId="0" applyFill="1" applyBorder="1"/>
    <xf numFmtId="0" fontId="25" fillId="6" borderId="0" xfId="0" applyFont="1" applyFill="1"/>
    <xf numFmtId="0" fontId="25" fillId="6" borderId="0" xfId="0" applyFont="1" applyFill="1" applyBorder="1"/>
    <xf numFmtId="0" fontId="25" fillId="0" borderId="0" xfId="0" applyFont="1" applyFill="1" applyBorder="1"/>
    <xf numFmtId="0" fontId="25" fillId="0" borderId="2" xfId="0" applyFont="1" applyBorder="1"/>
    <xf numFmtId="0" fontId="25" fillId="0" borderId="12" xfId="0" applyFont="1" applyBorder="1"/>
    <xf numFmtId="0" fontId="25" fillId="0" borderId="13" xfId="0" applyFont="1" applyBorder="1"/>
    <xf numFmtId="0" fontId="25" fillId="0" borderId="3" xfId="0" applyFont="1" applyBorder="1"/>
    <xf numFmtId="0" fontId="25" fillId="0" borderId="5" xfId="0" applyFont="1" applyBorder="1"/>
    <xf numFmtId="178" fontId="5" fillId="4" borderId="0" xfId="135" applyNumberFormat="1" applyFont="1" applyFill="1" applyBorder="1"/>
    <xf numFmtId="178" fontId="5" fillId="4" borderId="11" xfId="135" applyNumberFormat="1" applyFont="1" applyFill="1" applyBorder="1"/>
    <xf numFmtId="3" fontId="5" fillId="4" borderId="2" xfId="129" applyNumberFormat="1" applyFont="1" applyFill="1" applyBorder="1"/>
    <xf numFmtId="178" fontId="8" fillId="4" borderId="11" xfId="135" applyNumberFormat="1" applyFont="1" applyFill="1" applyBorder="1"/>
    <xf numFmtId="174" fontId="16" fillId="0" borderId="0" xfId="0" applyNumberFormat="1" applyFont="1" applyFill="1"/>
    <xf numFmtId="0" fontId="60" fillId="0" borderId="0" xfId="0" applyFont="1" applyAlignment="1">
      <alignment vertical="center"/>
    </xf>
    <xf numFmtId="0" fontId="21" fillId="4" borderId="0" xfId="4" applyFont="1" applyFill="1" applyAlignment="1">
      <alignment horizontal="center"/>
    </xf>
    <xf numFmtId="0" fontId="21" fillId="0" borderId="0" xfId="4" applyFont="1" applyFill="1" applyBorder="1" applyAlignment="1">
      <alignment horizontal="center"/>
    </xf>
    <xf numFmtId="0" fontId="20" fillId="4" borderId="0" xfId="4" applyFont="1" applyFill="1" applyAlignment="1">
      <alignment horizontal="center"/>
    </xf>
    <xf numFmtId="49" fontId="5" fillId="4" borderId="5" xfId="7" applyNumberFormat="1" applyFont="1" applyFill="1" applyBorder="1" applyAlignment="1">
      <alignment horizontal="left"/>
    </xf>
    <xf numFmtId="49" fontId="5" fillId="4" borderId="4" xfId="7" applyNumberFormat="1" applyFont="1" applyFill="1" applyBorder="1" applyAlignment="1">
      <alignment horizontal="left"/>
    </xf>
    <xf numFmtId="49" fontId="5" fillId="4" borderId="6" xfId="7" applyNumberFormat="1" applyFont="1" applyFill="1" applyBorder="1" applyAlignment="1">
      <alignment horizontal="left"/>
    </xf>
    <xf numFmtId="0" fontId="9" fillId="4" borderId="5" xfId="7" applyFont="1" applyFill="1" applyBorder="1" applyAlignment="1">
      <alignment horizontal="center"/>
    </xf>
    <xf numFmtId="0" fontId="9" fillId="4" borderId="4" xfId="7" applyFont="1" applyFill="1" applyBorder="1" applyAlignment="1">
      <alignment horizontal="center"/>
    </xf>
    <xf numFmtId="0" fontId="9" fillId="4" borderId="6" xfId="7" applyFont="1" applyFill="1" applyBorder="1" applyAlignment="1">
      <alignment horizontal="center"/>
    </xf>
    <xf numFmtId="0" fontId="39" fillId="4" borderId="0" xfId="5" applyFont="1" applyFill="1" applyAlignment="1" applyProtection="1">
      <alignment horizontal="left"/>
    </xf>
    <xf numFmtId="0" fontId="27" fillId="4" borderId="0" xfId="5" applyFont="1" applyFill="1" applyAlignment="1" applyProtection="1">
      <alignment horizontal="left"/>
    </xf>
    <xf numFmtId="0" fontId="25" fillId="0" borderId="5" xfId="0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5" fillId="0" borderId="6" xfId="0" applyFont="1" applyBorder="1" applyAlignment="1">
      <alignment horizontal="center"/>
    </xf>
    <xf numFmtId="0" fontId="11" fillId="4" borderId="0" xfId="1" applyFont="1" applyFill="1" applyAlignment="1">
      <alignment horizontal="center"/>
    </xf>
    <xf numFmtId="0" fontId="27" fillId="4" borderId="0" xfId="5" applyFont="1" applyFill="1" applyAlignment="1" applyProtection="1">
      <alignment horizontal="center"/>
    </xf>
    <xf numFmtId="0" fontId="8" fillId="4" borderId="0" xfId="1" applyFont="1" applyFill="1" applyAlignment="1">
      <alignment horizontal="center"/>
    </xf>
    <xf numFmtId="0" fontId="16" fillId="4" borderId="0" xfId="0" applyFont="1" applyFill="1" applyAlignment="1">
      <alignment horizontal="center"/>
    </xf>
    <xf numFmtId="0" fontId="35" fillId="4" borderId="0" xfId="0" applyFont="1" applyFill="1" applyAlignment="1">
      <alignment horizontal="center"/>
    </xf>
    <xf numFmtId="0" fontId="11" fillId="4" borderId="0" xfId="28" applyFont="1" applyFill="1" applyAlignment="1">
      <alignment horizontal="center"/>
    </xf>
    <xf numFmtId="0" fontId="8" fillId="4" borderId="0" xfId="28" applyFont="1" applyFill="1" applyAlignment="1">
      <alignment horizontal="center"/>
    </xf>
    <xf numFmtId="0" fontId="8" fillId="4" borderId="0" xfId="9" applyFont="1" applyFill="1" applyAlignment="1">
      <alignment horizontal="center"/>
    </xf>
    <xf numFmtId="0" fontId="8" fillId="4" borderId="0" xfId="31" applyFont="1" applyFill="1" applyAlignment="1">
      <alignment horizontal="center"/>
    </xf>
    <xf numFmtId="0" fontId="8" fillId="4" borderId="0" xfId="31" applyFont="1" applyFill="1" applyAlignment="1">
      <alignment horizontal="center" vertical="top"/>
    </xf>
    <xf numFmtId="0" fontId="8" fillId="4" borderId="0" xfId="37" applyFont="1" applyFill="1" applyAlignment="1">
      <alignment horizontal="center"/>
    </xf>
    <xf numFmtId="0" fontId="8" fillId="4" borderId="0" xfId="40" applyFont="1" applyFill="1" applyAlignment="1">
      <alignment horizontal="center"/>
    </xf>
    <xf numFmtId="0" fontId="8" fillId="4" borderId="0" xfId="43" applyFont="1" applyFill="1" applyAlignment="1">
      <alignment horizontal="center"/>
    </xf>
    <xf numFmtId="0" fontId="8" fillId="4" borderId="0" xfId="51" applyFont="1" applyFill="1" applyAlignment="1">
      <alignment horizontal="center"/>
    </xf>
    <xf numFmtId="0" fontId="8" fillId="4" borderId="0" xfId="58" applyFont="1" applyFill="1" applyAlignment="1">
      <alignment horizontal="center"/>
    </xf>
    <xf numFmtId="0" fontId="8" fillId="4" borderId="0" xfId="62" applyFont="1" applyFill="1" applyAlignment="1">
      <alignment horizontal="center"/>
    </xf>
    <xf numFmtId="0" fontId="8" fillId="4" borderId="0" xfId="60" applyFont="1" applyFill="1" applyAlignment="1">
      <alignment horizontal="center"/>
    </xf>
    <xf numFmtId="0" fontId="8" fillId="4" borderId="0" xfId="68" applyFont="1" applyFill="1" applyAlignment="1">
      <alignment horizontal="center"/>
    </xf>
    <xf numFmtId="0" fontId="8" fillId="4" borderId="0" xfId="66" applyFont="1" applyFill="1" applyAlignment="1">
      <alignment horizontal="center"/>
    </xf>
    <xf numFmtId="0" fontId="8" fillId="4" borderId="0" xfId="70" applyFont="1" applyFill="1" applyAlignment="1">
      <alignment horizontal="center"/>
    </xf>
    <xf numFmtId="0" fontId="8" fillId="4" borderId="0" xfId="72" applyFont="1" applyFill="1" applyAlignment="1">
      <alignment horizontal="center"/>
    </xf>
    <xf numFmtId="0" fontId="8" fillId="4" borderId="0" xfId="75" applyFont="1" applyFill="1" applyAlignment="1">
      <alignment horizontal="center"/>
    </xf>
    <xf numFmtId="0" fontId="8" fillId="4" borderId="0" xfId="83" applyFont="1" applyFill="1" applyAlignment="1">
      <alignment horizontal="center"/>
    </xf>
    <xf numFmtId="0" fontId="8" fillId="4" borderId="0" xfId="86" applyFont="1" applyFill="1" applyAlignment="1">
      <alignment horizontal="center"/>
    </xf>
    <xf numFmtId="0" fontId="8" fillId="4" borderId="0" xfId="93" applyFont="1" applyFill="1" applyAlignment="1">
      <alignment horizontal="center"/>
    </xf>
    <xf numFmtId="0" fontId="16" fillId="4" borderId="0" xfId="0" applyFont="1" applyFill="1" applyAlignment="1">
      <alignment horizontal="center" vertical="center"/>
    </xf>
    <xf numFmtId="0" fontId="8" fillId="4" borderId="0" xfId="100" applyFont="1" applyFill="1" applyAlignment="1">
      <alignment horizontal="center"/>
    </xf>
    <xf numFmtId="0" fontId="8" fillId="4" borderId="0" xfId="103" applyFont="1" applyFill="1" applyAlignment="1">
      <alignment horizontal="center"/>
    </xf>
    <xf numFmtId="0" fontId="8" fillId="4" borderId="0" xfId="106" applyFont="1" applyFill="1" applyAlignment="1">
      <alignment horizontal="center"/>
    </xf>
    <xf numFmtId="0" fontId="8" fillId="4" borderId="0" xfId="109" applyFont="1" applyFill="1" applyAlignment="1">
      <alignment horizontal="center"/>
    </xf>
    <xf numFmtId="0" fontId="8" fillId="4" borderId="0" xfId="112" applyFont="1" applyFill="1" applyAlignment="1">
      <alignment horizontal="center"/>
    </xf>
    <xf numFmtId="0" fontId="8" fillId="4" borderId="0" xfId="119" applyFont="1" applyFill="1" applyAlignment="1">
      <alignment horizontal="center"/>
    </xf>
    <xf numFmtId="0" fontId="8" fillId="4" borderId="0" xfId="115" applyFont="1" applyFill="1" applyAlignment="1">
      <alignment horizontal="center"/>
    </xf>
    <xf numFmtId="0" fontId="8" fillId="4" borderId="0" xfId="117" applyFont="1" applyFill="1" applyAlignment="1">
      <alignment horizontal="center"/>
    </xf>
  </cellXfs>
  <cellStyles count="136">
    <cellStyle name="Comma" xfId="135" builtinId="3"/>
    <cellStyle name="Hyperlink" xfId="5" builtinId="8"/>
    <cellStyle name="Normal" xfId="0" builtinId="0"/>
    <cellStyle name="Normal 10" xfId="10"/>
    <cellStyle name="Normal 100" xfId="100"/>
    <cellStyle name="Normal 101" xfId="101"/>
    <cellStyle name="Normal 102" xfId="102"/>
    <cellStyle name="Normal 103" xfId="103"/>
    <cellStyle name="Normal 104" xfId="104"/>
    <cellStyle name="Normal 105" xfId="105"/>
    <cellStyle name="Normal 106" xfId="107"/>
    <cellStyle name="Normal 107" xfId="108"/>
    <cellStyle name="Normal 108" xfId="109"/>
    <cellStyle name="Normal 109" xfId="110"/>
    <cellStyle name="Normal 11" xfId="11"/>
    <cellStyle name="Normal 110" xfId="111"/>
    <cellStyle name="Normal 111" xfId="112"/>
    <cellStyle name="Normal 112" xfId="113"/>
    <cellStyle name="Normal 113" xfId="114"/>
    <cellStyle name="Normal 114" xfId="115"/>
    <cellStyle name="Normal 115" xfId="116"/>
    <cellStyle name="Normal 116" xfId="117"/>
    <cellStyle name="Normal 117" xfId="129"/>
    <cellStyle name="Normal 118" xfId="118"/>
    <cellStyle name="Normal 119" xfId="119"/>
    <cellStyle name="Normal 12" xfId="12"/>
    <cellStyle name="Normal 120" xfId="120"/>
    <cellStyle name="Normal 121" xfId="121"/>
    <cellStyle name="Normal 122" xfId="122"/>
    <cellStyle name="Normal 123" xfId="123"/>
    <cellStyle name="Normal 124" xfId="124"/>
    <cellStyle name="Normal 127" xfId="125"/>
    <cellStyle name="Normal 13" xfId="13"/>
    <cellStyle name="Normal 133" xfId="126"/>
    <cellStyle name="Normal 134" xfId="127"/>
    <cellStyle name="Normal 14" xfId="28"/>
    <cellStyle name="Normal 15" xfId="19"/>
    <cellStyle name="Normal 16" xfId="20"/>
    <cellStyle name="Normal 17" xfId="21"/>
    <cellStyle name="Normal 18" xfId="29"/>
    <cellStyle name="Normal 19" xfId="14"/>
    <cellStyle name="Normal 2" xfId="1"/>
    <cellStyle name="Normal 2 2" xfId="27"/>
    <cellStyle name="Normal 20" xfId="15"/>
    <cellStyle name="Normal 21" xfId="16"/>
    <cellStyle name="Normal 22" xfId="17"/>
    <cellStyle name="Normal 23" xfId="18"/>
    <cellStyle name="Normal 24" xfId="22"/>
    <cellStyle name="Normal 25" xfId="23"/>
    <cellStyle name="Normal 26" xfId="30"/>
    <cellStyle name="Normal 27" xfId="24"/>
    <cellStyle name="Normal 28" xfId="25"/>
    <cellStyle name="Normal 29" xfId="26"/>
    <cellStyle name="Normal 3" xfId="2"/>
    <cellStyle name="Normal 30" xfId="31"/>
    <cellStyle name="Normal 31" xfId="32"/>
    <cellStyle name="Normal 32" xfId="33"/>
    <cellStyle name="Normal 33" xfId="34"/>
    <cellStyle name="Normal 34" xfId="37"/>
    <cellStyle name="Normal 35" xfId="35"/>
    <cellStyle name="Normal 36" xfId="36"/>
    <cellStyle name="Normal 37" xfId="38"/>
    <cellStyle name="Normal 38" xfId="39"/>
    <cellStyle name="Normal 39" xfId="40"/>
    <cellStyle name="Normal 4" xfId="3"/>
    <cellStyle name="Normal 4 2" xfId="128"/>
    <cellStyle name="Normal 40" xfId="41"/>
    <cellStyle name="Normal 41" xfId="43"/>
    <cellStyle name="Normal 42" xfId="42"/>
    <cellStyle name="Normal 43" xfId="44"/>
    <cellStyle name="Normal 44" xfId="45"/>
    <cellStyle name="Normal 45" xfId="46"/>
    <cellStyle name="Normal 46" xfId="47"/>
    <cellStyle name="Normal 47" xfId="48"/>
    <cellStyle name="Normal 48" xfId="49"/>
    <cellStyle name="Normal 49" xfId="50"/>
    <cellStyle name="Normal 5" xfId="4"/>
    <cellStyle name="Normal 50" xfId="51"/>
    <cellStyle name="Normal 51" xfId="52"/>
    <cellStyle name="Normal 52" xfId="53"/>
    <cellStyle name="Normal 53" xfId="54"/>
    <cellStyle name="Normal 54" xfId="55"/>
    <cellStyle name="Normal 55" xfId="56"/>
    <cellStyle name="Normal 56" xfId="57"/>
    <cellStyle name="Normal 57" xfId="58"/>
    <cellStyle name="Normal 58" xfId="59"/>
    <cellStyle name="Normal 59" xfId="60"/>
    <cellStyle name="Normal 6" xfId="6"/>
    <cellStyle name="Normal 60" xfId="61"/>
    <cellStyle name="Normal 61" xfId="62"/>
    <cellStyle name="Normal 62" xfId="63"/>
    <cellStyle name="Normal 63" xfId="106"/>
    <cellStyle name="Normal 64" xfId="64"/>
    <cellStyle name="Normal 65" xfId="65"/>
    <cellStyle name="Normal 66" xfId="66"/>
    <cellStyle name="Normal 67" xfId="67"/>
    <cellStyle name="Normal 68" xfId="68"/>
    <cellStyle name="Normal 69" xfId="69"/>
    <cellStyle name="Normal 7" xfId="7"/>
    <cellStyle name="Normal 70" xfId="70"/>
    <cellStyle name="Normal 71" xfId="71"/>
    <cellStyle name="Normal 72" xfId="72"/>
    <cellStyle name="Normal 73" xfId="73"/>
    <cellStyle name="Normal 74" xfId="74"/>
    <cellStyle name="Normal 75" xfId="75"/>
    <cellStyle name="Normal 76" xfId="76"/>
    <cellStyle name="Normal 77" xfId="77"/>
    <cellStyle name="Normal 78" xfId="78"/>
    <cellStyle name="Normal 79" xfId="79"/>
    <cellStyle name="Normal 8" xfId="8"/>
    <cellStyle name="Normal 80" xfId="80"/>
    <cellStyle name="Normal 81" xfId="81"/>
    <cellStyle name="Normal 82" xfId="82"/>
    <cellStyle name="Normal 83" xfId="83"/>
    <cellStyle name="Normal 84" xfId="84"/>
    <cellStyle name="Normal 85" xfId="85"/>
    <cellStyle name="Normal 86" xfId="86"/>
    <cellStyle name="Normal 87" xfId="87"/>
    <cellStyle name="Normal 88" xfId="88"/>
    <cellStyle name="Normal 89" xfId="89"/>
    <cellStyle name="Normal 9" xfId="9"/>
    <cellStyle name="Normal 90" xfId="90"/>
    <cellStyle name="Normal 91" xfId="91"/>
    <cellStyle name="Normal 92" xfId="92"/>
    <cellStyle name="Normal 93" xfId="93"/>
    <cellStyle name="Normal 94" xfId="94"/>
    <cellStyle name="Normal 95" xfId="95"/>
    <cellStyle name="Normal 96" xfId="96"/>
    <cellStyle name="Normal 97" xfId="97"/>
    <cellStyle name="Normal 98" xfId="98"/>
    <cellStyle name="Normal 99" xfId="99"/>
    <cellStyle name="XLConnect.Boolean" xfId="133"/>
    <cellStyle name="XLConnect.DateTime" xfId="134"/>
    <cellStyle name="XLConnect.Header" xfId="130"/>
    <cellStyle name="XLConnect.Numeric" xfId="132"/>
    <cellStyle name="XLConnect.String" xfId="131"/>
  </cellStyles>
  <dxfs count="0"/>
  <tableStyles count="0" defaultTableStyle="TableStyleMedium9" defaultPivotStyle="PivotStyleLight16"/>
  <colors>
    <mruColors>
      <color rgb="FF0000FF"/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156381381381412E-2"/>
          <c:y val="8.0443162393162598E-2"/>
          <c:w val="0.9273807057056721"/>
          <c:h val="0.75493076923076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KPI_1!$B$18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noFill/>
            </a:ln>
          </c:spPr>
          <c:invertIfNegative val="0"/>
          <c:cat>
            <c:strRef>
              <c:f>KPI_1!$C$16:$Q$16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KPI_1!$C$18:$Q$18</c:f>
              <c:numCache>
                <c:formatCode>###,??0.0;\-#,##0.0;\-;@</c:formatCode>
                <c:ptCount val="15"/>
                <c:pt idx="0">
                  <c:v>62.60014975664545</c:v>
                </c:pt>
                <c:pt idx="1">
                  <c:v>67.866281918658473</c:v>
                </c:pt>
                <c:pt idx="2">
                  <c:v>65.947524407252445</c:v>
                </c:pt>
                <c:pt idx="3">
                  <c:v>63.381284717276742</c:v>
                </c:pt>
                <c:pt idx="4">
                  <c:v>64.095247466299327</c:v>
                </c:pt>
                <c:pt idx="5">
                  <c:v>68.048481547051608</c:v>
                </c:pt>
                <c:pt idx="6">
                  <c:v>57.931498100904165</c:v>
                </c:pt>
                <c:pt idx="7">
                  <c:v>66.149876051530057</c:v>
                </c:pt>
                <c:pt idx="8">
                  <c:v>59.841646695186689</c:v>
                </c:pt>
                <c:pt idx="9">
                  <c:v>63.136292111399705</c:v>
                </c:pt>
                <c:pt idx="10">
                  <c:v>65.934065934065927</c:v>
                </c:pt>
                <c:pt idx="11">
                  <c:v>70.543854133920149</c:v>
                </c:pt>
                <c:pt idx="12">
                  <c:v>64.476997445181681</c:v>
                </c:pt>
                <c:pt idx="13">
                  <c:v>61.783132530120476</c:v>
                </c:pt>
                <c:pt idx="14">
                  <c:v>62.73766383262879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1B-4037-893B-0DBE655D1D00}"/>
            </c:ext>
          </c:extLst>
        </c:ser>
        <c:ser>
          <c:idx val="0"/>
          <c:order val="1"/>
          <c:tx>
            <c:strRef>
              <c:f>KPI_1!$B$19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cat>
            <c:strRef>
              <c:f>KPI_1!$C$16:$Q$16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KPI_1!$C$19:$Q$19</c:f>
              <c:numCache>
                <c:formatCode>###,??0.0;\-#,##0.0;\-;@</c:formatCode>
                <c:ptCount val="15"/>
                <c:pt idx="0">
                  <c:v>66.146210502145991</c:v>
                </c:pt>
                <c:pt idx="1">
                  <c:v>73.154685494223358</c:v>
                </c:pt>
                <c:pt idx="2">
                  <c:v>70.394959404600812</c:v>
                </c:pt>
                <c:pt idx="3">
                  <c:v>66.869050883309171</c:v>
                </c:pt>
                <c:pt idx="4">
                  <c:v>67.457803413550181</c:v>
                </c:pt>
                <c:pt idx="5">
                  <c:v>72.739263045091079</c:v>
                </c:pt>
                <c:pt idx="6">
                  <c:v>62.816715154720967</c:v>
                </c:pt>
                <c:pt idx="7">
                  <c:v>70.416141740156377</c:v>
                </c:pt>
                <c:pt idx="8">
                  <c:v>63.131597771660196</c:v>
                </c:pt>
                <c:pt idx="9">
                  <c:v>67.688962901285961</c:v>
                </c:pt>
                <c:pt idx="10">
                  <c:v>71.851404409543946</c:v>
                </c:pt>
                <c:pt idx="11">
                  <c:v>76.141146001942374</c:v>
                </c:pt>
                <c:pt idx="12">
                  <c:v>69.319330157355267</c:v>
                </c:pt>
                <c:pt idx="13">
                  <c:v>69.306680161943319</c:v>
                </c:pt>
                <c:pt idx="14">
                  <c:v>67.020579457676547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1B-4037-893B-0DBE655D1D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57896320"/>
        <c:axId val="57906304"/>
      </c:barChart>
      <c:lineChart>
        <c:grouping val="standard"/>
        <c:varyColors val="0"/>
        <c:ser>
          <c:idx val="2"/>
          <c:order val="2"/>
          <c:tx>
            <c:strRef>
              <c:f>targets!$A$6</c:f>
              <c:strCache>
                <c:ptCount val="1"/>
                <c:pt idx="0">
                  <c:v>Programme target 60% 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trendline>
            <c:spPr>
              <a:ln w="28575">
                <a:solidFill>
                  <a:srgbClr val="FF0000"/>
                </a:solidFill>
              </a:ln>
            </c:spPr>
            <c:trendlineType val="linear"/>
            <c:forward val="0.5"/>
            <c:backward val="0.5"/>
            <c:dispRSqr val="0"/>
            <c:dispEq val="0"/>
          </c:trendline>
          <c:cat>
            <c:strRef>
              <c:f>KPI_1!$C$16:$Q$16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targets!$B$6:$P$6</c:f>
              <c:numCache>
                <c:formatCode>General</c:formatCode>
                <c:ptCount val="15"/>
                <c:pt idx="0">
                  <c:v>60</c:v>
                </c:pt>
                <c:pt idx="1">
                  <c:v>60</c:v>
                </c:pt>
                <c:pt idx="2">
                  <c:v>60</c:v>
                </c:pt>
                <c:pt idx="3">
                  <c:v>60</c:v>
                </c:pt>
                <c:pt idx="4">
                  <c:v>60</c:v>
                </c:pt>
                <c:pt idx="5">
                  <c:v>60</c:v>
                </c:pt>
                <c:pt idx="6">
                  <c:v>60</c:v>
                </c:pt>
                <c:pt idx="7">
                  <c:v>60</c:v>
                </c:pt>
                <c:pt idx="8">
                  <c:v>60</c:v>
                </c:pt>
                <c:pt idx="9">
                  <c:v>60</c:v>
                </c:pt>
                <c:pt idx="10">
                  <c:v>60</c:v>
                </c:pt>
                <c:pt idx="11">
                  <c:v>60</c:v>
                </c:pt>
                <c:pt idx="12">
                  <c:v>60</c:v>
                </c:pt>
                <c:pt idx="13">
                  <c:v>60</c:v>
                </c:pt>
                <c:pt idx="14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31B-4037-893B-0DBE655D1D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96320"/>
        <c:axId val="57906304"/>
      </c:lineChart>
      <c:catAx>
        <c:axId val="5789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906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7906304"/>
        <c:scaling>
          <c:orientation val="minMax"/>
          <c:max val="100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896320"/>
        <c:crosses val="autoZero"/>
        <c:crossBetween val="between"/>
        <c:majorUnit val="10"/>
        <c:dispUnits>
          <c:builtInUnit val="hundreds"/>
        </c:dispUnits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32862537537540593"/>
          <c:y val="9.6397435897436247E-3"/>
          <c:w val="0.34316846846846882"/>
          <c:h val="5.699017094017098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4575" l="0.70866141732287524" r="0.70866141732287524" t="0.74803149606304575" header="0.51181102362204722" footer="0.31496062992128804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8824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KPI_1!$B$63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KPI_1!$C$61:$O$61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KPI_1!$C$63:$O$63</c:f>
              <c:numCache>
                <c:formatCode>###,??0.0;\-#,##0.0;\-;@</c:formatCode>
                <c:ptCount val="13"/>
                <c:pt idx="0">
                  <c:v>50.082854079344962</c:v>
                </c:pt>
                <c:pt idx="1">
                  <c:v>50.103683795042045</c:v>
                </c:pt>
                <c:pt idx="2">
                  <c:v>51.066215276883867</c:v>
                </c:pt>
                <c:pt idx="3">
                  <c:v>51.699237433389158</c:v>
                </c:pt>
                <c:pt idx="4">
                  <c:v>52.745295289069659</c:v>
                </c:pt>
                <c:pt idx="5">
                  <c:v>54.254773987373753</c:v>
                </c:pt>
                <c:pt idx="6">
                  <c:v>54.925381821568266</c:v>
                </c:pt>
                <c:pt idx="7">
                  <c:v>54.041803473790551</c:v>
                </c:pt>
                <c:pt idx="8">
                  <c:v>53.103217105403765</c:v>
                </c:pt>
                <c:pt idx="9">
                  <c:v>54.922601575435472</c:v>
                </c:pt>
                <c:pt idx="10">
                  <c:v>59.302191719215493</c:v>
                </c:pt>
                <c:pt idx="11">
                  <c:v>61.390207997231109</c:v>
                </c:pt>
                <c:pt idx="12">
                  <c:v>62.73766383262879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C4C-4F99-A048-1AD952D353D9}"/>
            </c:ext>
          </c:extLst>
        </c:ser>
        <c:ser>
          <c:idx val="1"/>
          <c:order val="1"/>
          <c:tx>
            <c:strRef>
              <c:f>KPI_1!$B$64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KPI_1!$C$61:$O$61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KPI_1!$C$64:$O$64</c:f>
              <c:numCache>
                <c:formatCode>###,??0.0;\-#,##0.0;\-;@</c:formatCode>
                <c:ptCount val="13"/>
                <c:pt idx="0">
                  <c:v>57.438518671905229</c:v>
                </c:pt>
                <c:pt idx="1">
                  <c:v>57.256746641452935</c:v>
                </c:pt>
                <c:pt idx="2">
                  <c:v>57.907956769803612</c:v>
                </c:pt>
                <c:pt idx="3">
                  <c:v>58.116659327755762</c:v>
                </c:pt>
                <c:pt idx="4">
                  <c:v>58.473814236119161</c:v>
                </c:pt>
                <c:pt idx="5">
                  <c:v>59.821039322146383</c:v>
                </c:pt>
                <c:pt idx="6">
                  <c:v>60.841130536314083</c:v>
                </c:pt>
                <c:pt idx="7">
                  <c:v>60.298457081902512</c:v>
                </c:pt>
                <c:pt idx="8">
                  <c:v>59.406126524288716</c:v>
                </c:pt>
                <c:pt idx="9">
                  <c:v>60.638006557039049</c:v>
                </c:pt>
                <c:pt idx="10">
                  <c:v>64.293960830412061</c:v>
                </c:pt>
                <c:pt idx="11">
                  <c:v>65.930662236982883</c:v>
                </c:pt>
                <c:pt idx="12">
                  <c:v>67.020579457676547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4C-4F99-A048-1AD952D353D9}"/>
            </c:ext>
          </c:extLst>
        </c:ser>
        <c:ser>
          <c:idx val="2"/>
          <c:order val="2"/>
          <c:tx>
            <c:strRef>
              <c:f>KPI_1!$B$65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rgbClr val="1F497D">
                  <a:lumMod val="75000"/>
                  <a:alpha val="95000"/>
                </a:srgbClr>
              </a:solidFill>
            </a:ln>
          </c:spPr>
          <c:marker>
            <c:symbol val="none"/>
          </c:marker>
          <c:cat>
            <c:strRef>
              <c:f>KPI_1!$C$61:$O$61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KPI_1!$C$65:$O$65</c:f>
              <c:numCache>
                <c:formatCode>###,??0.0;\-#,##0.0;\-;@</c:formatCode>
                <c:ptCount val="13"/>
                <c:pt idx="0">
                  <c:v>53.854277843280784</c:v>
                </c:pt>
                <c:pt idx="1">
                  <c:v>53.767791181256939</c:v>
                </c:pt>
                <c:pt idx="2">
                  <c:v>54.569794550488126</c:v>
                </c:pt>
                <c:pt idx="3">
                  <c:v>54.981798044483519</c:v>
                </c:pt>
                <c:pt idx="4">
                  <c:v>55.668727133168275</c:v>
                </c:pt>
                <c:pt idx="5">
                  <c:v>57.0880420468729</c:v>
                </c:pt>
                <c:pt idx="6">
                  <c:v>57.933941788317625</c:v>
                </c:pt>
                <c:pt idx="7">
                  <c:v>57.220033733238452</c:v>
                </c:pt>
                <c:pt idx="8">
                  <c:v>56.301621985785744</c:v>
                </c:pt>
                <c:pt idx="9">
                  <c:v>57.818665807648017</c:v>
                </c:pt>
                <c:pt idx="10">
                  <c:v>61.829008417130083</c:v>
                </c:pt>
                <c:pt idx="11">
                  <c:v>63.685806794437639</c:v>
                </c:pt>
                <c:pt idx="12">
                  <c:v>64.903749223227237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C4C-4F99-A048-1AD952D353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944704"/>
        <c:axId val="57955072"/>
      </c:lineChart>
      <c:catAx>
        <c:axId val="579447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143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57955072"/>
        <c:crosses val="autoZero"/>
        <c:auto val="1"/>
        <c:lblAlgn val="ctr"/>
        <c:lblOffset val="100"/>
        <c:noMultiLvlLbl val="0"/>
      </c:catAx>
      <c:valAx>
        <c:axId val="57955072"/>
        <c:scaling>
          <c:orientation val="minMax"/>
          <c:max val="7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Uptake</a:t>
                </a:r>
              </a:p>
            </c:rich>
          </c:tx>
          <c:layout>
            <c:manualLayout>
              <c:xMode val="edge"/>
              <c:yMode val="edge"/>
              <c:x val="7.6209810002691621E-3"/>
              <c:y val="0.3625628499475803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crossAx val="57944704"/>
        <c:crosses val="autoZero"/>
        <c:crossBetween val="between"/>
        <c:dispUnits>
          <c:builtInUnit val="hundreds"/>
        </c:dispUnits>
      </c:valAx>
      <c:spPr>
        <a:noFill/>
      </c:spPr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888" l="0.70000000000000062" r="0.70000000000000062" t="0.750000000000008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030726007671713E-2"/>
          <c:y val="8.4502350427350506E-2"/>
          <c:w val="0.89474067289520165"/>
          <c:h val="0.831480128205128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KPI_2!$A$18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noFill/>
            </a:ln>
          </c:spPr>
          <c:invertIfNegative val="0"/>
          <c:cat>
            <c:strRef>
              <c:f>KPI_2!$B$27:$B$31</c:f>
              <c:strCache>
                <c:ptCount val="5"/>
                <c:pt idx="0">
                  <c:v>5 least deprived</c:v>
                </c:pt>
                <c:pt idx="1">
                  <c:v>4</c:v>
                </c:pt>
                <c:pt idx="2">
                  <c:v>3</c:v>
                </c:pt>
                <c:pt idx="3">
                  <c:v>2</c:v>
                </c:pt>
                <c:pt idx="4">
                  <c:v>1 most deprived</c:v>
                </c:pt>
              </c:strCache>
            </c:strRef>
          </c:cat>
          <c:val>
            <c:numRef>
              <c:f>KPI_2!$Q$19:$Q$23</c:f>
              <c:numCache>
                <c:formatCode>###,??0.0;\-#,##0.0;\-;@</c:formatCode>
                <c:ptCount val="5"/>
                <c:pt idx="0">
                  <c:v>70.89383083390058</c:v>
                </c:pt>
                <c:pt idx="1">
                  <c:v>68.008014469075036</c:v>
                </c:pt>
                <c:pt idx="2">
                  <c:v>64.180041124789696</c:v>
                </c:pt>
                <c:pt idx="3">
                  <c:v>58.191105379566721</c:v>
                </c:pt>
                <c:pt idx="4">
                  <c:v>51.514144078252322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AC-4A28-8731-CB28C8E644AB}"/>
            </c:ext>
          </c:extLst>
        </c:ser>
        <c:ser>
          <c:idx val="0"/>
          <c:order val="1"/>
          <c:tx>
            <c:strRef>
              <c:f>KPI_2!$A$26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cat>
            <c:strRef>
              <c:f>KPI_2!$B$27:$B$31</c:f>
              <c:strCache>
                <c:ptCount val="5"/>
                <c:pt idx="0">
                  <c:v>5 least deprived</c:v>
                </c:pt>
                <c:pt idx="1">
                  <c:v>4</c:v>
                </c:pt>
                <c:pt idx="2">
                  <c:v>3</c:v>
                </c:pt>
                <c:pt idx="3">
                  <c:v>2</c:v>
                </c:pt>
                <c:pt idx="4">
                  <c:v>1 most deprived</c:v>
                </c:pt>
              </c:strCache>
            </c:strRef>
          </c:cat>
          <c:val>
            <c:numRef>
              <c:f>KPI_2!$Q$27:$Q$31</c:f>
              <c:numCache>
                <c:formatCode>###,??0.0;\-#,##0.0;\-;@</c:formatCode>
                <c:ptCount val="5"/>
                <c:pt idx="0">
                  <c:v>75.511961464976721</c:v>
                </c:pt>
                <c:pt idx="1">
                  <c:v>72.59496987162693</c:v>
                </c:pt>
                <c:pt idx="2">
                  <c:v>68.535209251172986</c:v>
                </c:pt>
                <c:pt idx="3">
                  <c:v>62.256866489015714</c:v>
                </c:pt>
                <c:pt idx="4">
                  <c:v>54.66046664377734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AC-4A28-8731-CB28C8E644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58052992"/>
        <c:axId val="58054528"/>
      </c:barChart>
      <c:lineChart>
        <c:grouping val="standard"/>
        <c:varyColors val="0"/>
        <c:ser>
          <c:idx val="2"/>
          <c:order val="2"/>
          <c:tx>
            <c:strRef>
              <c:f>targets!$B$13</c:f>
              <c:strCache>
                <c:ptCount val="1"/>
                <c:pt idx="0">
                  <c:v>Programme target 60% 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trendline>
            <c:spPr>
              <a:ln w="28575">
                <a:solidFill>
                  <a:srgbClr val="FF0000"/>
                </a:solidFill>
              </a:ln>
            </c:spPr>
            <c:trendlineType val="linear"/>
            <c:forward val="0.5"/>
            <c:backward val="0.5"/>
            <c:dispRSqr val="0"/>
            <c:dispEq val="0"/>
          </c:trendline>
          <c:cat>
            <c:strRef>
              <c:f>KPI_2!$B$19:$B$23</c:f>
              <c:strCache>
                <c:ptCount val="5"/>
                <c:pt idx="0">
                  <c:v>5 least deprived</c:v>
                </c:pt>
                <c:pt idx="1">
                  <c:v>4</c:v>
                </c:pt>
                <c:pt idx="2">
                  <c:v>3</c:v>
                </c:pt>
                <c:pt idx="3">
                  <c:v>2</c:v>
                </c:pt>
                <c:pt idx="4">
                  <c:v>1 most deprived</c:v>
                </c:pt>
              </c:strCache>
            </c:strRef>
          </c:cat>
          <c:val>
            <c:numRef>
              <c:f>targets!$B$14:$B$18</c:f>
              <c:numCache>
                <c:formatCode>General</c:formatCode>
                <c:ptCount val="5"/>
                <c:pt idx="0">
                  <c:v>60</c:v>
                </c:pt>
                <c:pt idx="1">
                  <c:v>60</c:v>
                </c:pt>
                <c:pt idx="2">
                  <c:v>60</c:v>
                </c:pt>
                <c:pt idx="3">
                  <c:v>60</c:v>
                </c:pt>
                <c:pt idx="4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AC-4A28-8731-CB28C8E644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052992"/>
        <c:axId val="58054528"/>
      </c:lineChart>
      <c:catAx>
        <c:axId val="58052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8054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054528"/>
        <c:scaling>
          <c:orientation val="minMax"/>
          <c:max val="100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8052992"/>
        <c:crosses val="autoZero"/>
        <c:crossBetween val="between"/>
        <c:majorUnit val="10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3662200235213367"/>
          <c:y val="5.5918803418803431E-3"/>
          <c:w val="0.30569237148157746"/>
          <c:h val="6.6832321673096509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Footer>&amp;R&amp;12Page 2 of 25</c:oddFooter>
    </c:headerFooter>
    <c:pageMargins b="0.74803149606305386" l="0.70866141732288546" r="0.70866141732288546" t="0.74803149606305386" header="0.31496062992129187" footer="0.31496062992129187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8852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KPI_2!$B$95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KPI_2!$D$93:$O$94</c:f>
              <c:strCache>
                <c:ptCount val="12"/>
                <c:pt idx="0">
                  <c:v>2008/10</c:v>
                </c:pt>
                <c:pt idx="1">
                  <c:v>2009/11</c:v>
                </c:pt>
                <c:pt idx="2">
                  <c:v>2010/12</c:v>
                </c:pt>
                <c:pt idx="3">
                  <c:v>2011/13</c:v>
                </c:pt>
                <c:pt idx="4">
                  <c:v>2012/14</c:v>
                </c:pt>
                <c:pt idx="5">
                  <c:v>2013/15</c:v>
                </c:pt>
                <c:pt idx="6">
                  <c:v>2014/16</c:v>
                </c:pt>
                <c:pt idx="7">
                  <c:v>2015/17</c:v>
                </c:pt>
                <c:pt idx="8">
                  <c:v>2016/18</c:v>
                </c:pt>
                <c:pt idx="9">
                  <c:v>2017/19</c:v>
                </c:pt>
                <c:pt idx="10">
                  <c:v>2018/20</c:v>
                </c:pt>
                <c:pt idx="11">
                  <c:v>2019/21</c:v>
                </c:pt>
              </c:strCache>
            </c:strRef>
          </c:cat>
          <c:val>
            <c:numRef>
              <c:f>KPI_2!$D$95:$O$95</c:f>
              <c:numCache>
                <c:formatCode>###,??0.0;\-#,##0.0;\-;@</c:formatCode>
                <c:ptCount val="12"/>
                <c:pt idx="0">
                  <c:v>25.072369083124499</c:v>
                </c:pt>
                <c:pt idx="1">
                  <c:v>25.353214151797115</c:v>
                </c:pt>
                <c:pt idx="2">
                  <c:v>25.322880531565211</c:v>
                </c:pt>
                <c:pt idx="3">
                  <c:v>25.267106777070492</c:v>
                </c:pt>
                <c:pt idx="4">
                  <c:v>24.485697090146274</c:v>
                </c:pt>
                <c:pt idx="5">
                  <c:v>24.542620753337239</c:v>
                </c:pt>
                <c:pt idx="6">
                  <c:v>25.725205930130016</c:v>
                </c:pt>
                <c:pt idx="7">
                  <c:v>26.409314175541596</c:v>
                </c:pt>
                <c:pt idx="8">
                  <c:v>26.279800511217584</c:v>
                </c:pt>
                <c:pt idx="9">
                  <c:v>25.451959907947828</c:v>
                </c:pt>
                <c:pt idx="10">
                  <c:v>24.396610641023464</c:v>
                </c:pt>
                <c:pt idx="11">
                  <c:v>23.909109100357654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54-4069-9128-A59AA0A60C02}"/>
            </c:ext>
          </c:extLst>
        </c:ser>
        <c:ser>
          <c:idx val="1"/>
          <c:order val="1"/>
          <c:tx>
            <c:strRef>
              <c:f>KPI_2!$B$96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KPI_2!$D$93:$O$94</c:f>
              <c:strCache>
                <c:ptCount val="12"/>
                <c:pt idx="0">
                  <c:v>2008/10</c:v>
                </c:pt>
                <c:pt idx="1">
                  <c:v>2009/11</c:v>
                </c:pt>
                <c:pt idx="2">
                  <c:v>2010/12</c:v>
                </c:pt>
                <c:pt idx="3">
                  <c:v>2011/13</c:v>
                </c:pt>
                <c:pt idx="4">
                  <c:v>2012/14</c:v>
                </c:pt>
                <c:pt idx="5">
                  <c:v>2013/15</c:v>
                </c:pt>
                <c:pt idx="6">
                  <c:v>2014/16</c:v>
                </c:pt>
                <c:pt idx="7">
                  <c:v>2015/17</c:v>
                </c:pt>
                <c:pt idx="8">
                  <c:v>2016/18</c:v>
                </c:pt>
                <c:pt idx="9">
                  <c:v>2017/19</c:v>
                </c:pt>
                <c:pt idx="10">
                  <c:v>2018/20</c:v>
                </c:pt>
                <c:pt idx="11">
                  <c:v>2019/21</c:v>
                </c:pt>
              </c:strCache>
            </c:strRef>
          </c:cat>
          <c:val>
            <c:numRef>
              <c:f>KPI_2!$D$96:$O$96</c:f>
              <c:numCache>
                <c:formatCode>###,??0.0;\-#,##0.0;\-;@</c:formatCode>
                <c:ptCount val="12"/>
                <c:pt idx="0">
                  <c:v>27.67005444308526</c:v>
                </c:pt>
                <c:pt idx="1">
                  <c:v>27.62349773319637</c:v>
                </c:pt>
                <c:pt idx="2">
                  <c:v>27.767424440418591</c:v>
                </c:pt>
                <c:pt idx="3">
                  <c:v>28.217679949757521</c:v>
                </c:pt>
                <c:pt idx="4">
                  <c:v>27.982470883970823</c:v>
                </c:pt>
                <c:pt idx="5">
                  <c:v>28.016651396245344</c:v>
                </c:pt>
                <c:pt idx="6">
                  <c:v>28.699453331411799</c:v>
                </c:pt>
                <c:pt idx="7">
                  <c:v>29.252465696393511</c:v>
                </c:pt>
                <c:pt idx="8">
                  <c:v>29.055898177090956</c:v>
                </c:pt>
                <c:pt idx="9">
                  <c:v>27.493939268947823</c:v>
                </c:pt>
                <c:pt idx="10">
                  <c:v>26.089679679158753</c:v>
                </c:pt>
                <c:pt idx="11">
                  <c:v>25.432906644285435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54-4069-9128-A59AA0A60C02}"/>
            </c:ext>
          </c:extLst>
        </c:ser>
        <c:ser>
          <c:idx val="2"/>
          <c:order val="2"/>
          <c:tx>
            <c:strRef>
              <c:f>KPI_2!$B$97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KPI_2!$D$93:$O$94</c:f>
              <c:strCache>
                <c:ptCount val="12"/>
                <c:pt idx="0">
                  <c:v>2008/10</c:v>
                </c:pt>
                <c:pt idx="1">
                  <c:v>2009/11</c:v>
                </c:pt>
                <c:pt idx="2">
                  <c:v>2010/12</c:v>
                </c:pt>
                <c:pt idx="3">
                  <c:v>2011/13</c:v>
                </c:pt>
                <c:pt idx="4">
                  <c:v>2012/14</c:v>
                </c:pt>
                <c:pt idx="5">
                  <c:v>2013/15</c:v>
                </c:pt>
                <c:pt idx="6">
                  <c:v>2014/16</c:v>
                </c:pt>
                <c:pt idx="7">
                  <c:v>2015/17</c:v>
                </c:pt>
                <c:pt idx="8">
                  <c:v>2016/18</c:v>
                </c:pt>
                <c:pt idx="9">
                  <c:v>2017/19</c:v>
                </c:pt>
                <c:pt idx="10">
                  <c:v>2018/20</c:v>
                </c:pt>
                <c:pt idx="11">
                  <c:v>2019/21</c:v>
                </c:pt>
              </c:strCache>
            </c:strRef>
          </c:cat>
          <c:val>
            <c:numRef>
              <c:f>KPI_2!$D$97:$O$97</c:f>
              <c:numCache>
                <c:formatCode>###,??0.0;\-#,##0.0;\-;@</c:formatCode>
                <c:ptCount val="12"/>
                <c:pt idx="0">
                  <c:v>26.442602972910475</c:v>
                </c:pt>
                <c:pt idx="1">
                  <c:v>26.557559708907533</c:v>
                </c:pt>
                <c:pt idx="2">
                  <c:v>26.610897208422262</c:v>
                </c:pt>
                <c:pt idx="3">
                  <c:v>26.813354664666299</c:v>
                </c:pt>
                <c:pt idx="4">
                  <c:v>26.309949439902496</c:v>
                </c:pt>
                <c:pt idx="5">
                  <c:v>26.363601103317627</c:v>
                </c:pt>
                <c:pt idx="6">
                  <c:v>27.293419383838927</c:v>
                </c:pt>
                <c:pt idx="7">
                  <c:v>27.917687067492807</c:v>
                </c:pt>
                <c:pt idx="8">
                  <c:v>27.7521257966803</c:v>
                </c:pt>
                <c:pt idx="9">
                  <c:v>26.541804140964921</c:v>
                </c:pt>
                <c:pt idx="10">
                  <c:v>25.31121110100365</c:v>
                </c:pt>
                <c:pt idx="11">
                  <c:v>24.731364626075365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554-4069-9128-A59AA0A60C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092928"/>
        <c:axId val="58099200"/>
      </c:lineChart>
      <c:catAx>
        <c:axId val="580929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176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58099200"/>
        <c:crosses val="autoZero"/>
        <c:auto val="1"/>
        <c:lblAlgn val="ctr"/>
        <c:lblOffset val="100"/>
        <c:noMultiLvlLbl val="0"/>
      </c:catAx>
      <c:valAx>
        <c:axId val="58099200"/>
        <c:scaling>
          <c:orientation val="minMax"/>
          <c:max val="35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SII in Uptake</a:t>
                </a:r>
              </a:p>
            </c:rich>
          </c:tx>
          <c:layout>
            <c:manualLayout>
              <c:xMode val="edge"/>
              <c:yMode val="edge"/>
              <c:x val="7.6209810002691621E-3"/>
              <c:y val="0.36256284994758048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crossAx val="58092928"/>
        <c:crosses val="autoZero"/>
        <c:crossBetween val="between"/>
        <c:dispUnits>
          <c:builtInUnit val="hundreds"/>
        </c:dispUnits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>
      <c:oddFooter>&amp;R&amp;12Page 2 of 25</c:oddFooter>
    </c:headerFooter>
    <c:pageMargins b="0.7500000000000091" l="0.70000000000000062" r="0.70000000000000062" t="0.7500000000000091" header="0.30000000000000032" footer="0.30000000000000032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8908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KPI_2!$B$148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KPI_2!$C$146:$O$147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KPI_2!$C$148:$O$148</c:f>
              <c:numCache>
                <c:formatCode>0.00</c:formatCode>
                <c:ptCount val="13"/>
                <c:pt idx="0">
                  <c:v>0.50953895878273747</c:v>
                </c:pt>
                <c:pt idx="1">
                  <c:v>0.50045666312263715</c:v>
                </c:pt>
                <c:pt idx="2">
                  <c:v>0.49657855652222016</c:v>
                </c:pt>
                <c:pt idx="3">
                  <c:v>0.48991593282012691</c:v>
                </c:pt>
                <c:pt idx="4">
                  <c:v>0.4791766794990156</c:v>
                </c:pt>
                <c:pt idx="5">
                  <c:v>0.45139474056527196</c:v>
                </c:pt>
                <c:pt idx="6">
                  <c:v>0.44684340970678571</c:v>
                </c:pt>
                <c:pt idx="7">
                  <c:v>0.47594758232891826</c:v>
                </c:pt>
                <c:pt idx="8">
                  <c:v>0.4972350153872635</c:v>
                </c:pt>
                <c:pt idx="9">
                  <c:v>0.47840105718861425</c:v>
                </c:pt>
                <c:pt idx="10">
                  <c:v>0.42912218354771214</c:v>
                </c:pt>
                <c:pt idx="11">
                  <c:v>0.39732218124254692</c:v>
                </c:pt>
                <c:pt idx="12">
                  <c:v>0.38099550647108626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89F-4054-9A37-04F2F88A357E}"/>
            </c:ext>
          </c:extLst>
        </c:ser>
        <c:ser>
          <c:idx val="1"/>
          <c:order val="1"/>
          <c:tx>
            <c:strRef>
              <c:f>KPI_2!$B$149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KPI_2!$C$146:$O$147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KPI_2!$C$149:$O$149</c:f>
              <c:numCache>
                <c:formatCode>0.00</c:formatCode>
                <c:ptCount val="13"/>
                <c:pt idx="0">
                  <c:v>0.47967269120001405</c:v>
                </c:pt>
                <c:pt idx="1">
                  <c:v>0.48313612203291473</c:v>
                </c:pt>
                <c:pt idx="2">
                  <c:v>0.47690731250657703</c:v>
                </c:pt>
                <c:pt idx="3">
                  <c:v>0.47772004684594971</c:v>
                </c:pt>
                <c:pt idx="4">
                  <c:v>0.48254581949645198</c:v>
                </c:pt>
                <c:pt idx="5">
                  <c:v>0.46775983799472004</c:v>
                </c:pt>
                <c:pt idx="6">
                  <c:v>0.46042371540106863</c:v>
                </c:pt>
                <c:pt idx="7">
                  <c:v>0.47588409290734873</c:v>
                </c:pt>
                <c:pt idx="8">
                  <c:v>0.49234468439528589</c:v>
                </c:pt>
                <c:pt idx="9">
                  <c:v>0.47908786127974101</c:v>
                </c:pt>
                <c:pt idx="10">
                  <c:v>0.42756474572532521</c:v>
                </c:pt>
                <c:pt idx="11">
                  <c:v>0.39564690287209603</c:v>
                </c:pt>
                <c:pt idx="12">
                  <c:v>0.37940980194719892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89F-4054-9A37-04F2F88A357E}"/>
            </c:ext>
          </c:extLst>
        </c:ser>
        <c:ser>
          <c:idx val="2"/>
          <c:order val="2"/>
          <c:tx>
            <c:strRef>
              <c:f>KPI_2!$B$150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KPI_2!$C$146:$O$147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KPI_2!$C$150:$O$150</c:f>
              <c:numCache>
                <c:formatCode>0.00</c:formatCode>
                <c:ptCount val="13"/>
                <c:pt idx="0">
                  <c:v>0.49359761486503206</c:v>
                </c:pt>
                <c:pt idx="1">
                  <c:v>0.49174694594013069</c:v>
                </c:pt>
                <c:pt idx="2">
                  <c:v>0.4866571371106535</c:v>
                </c:pt>
                <c:pt idx="3">
                  <c:v>0.48401171117748076</c:v>
                </c:pt>
                <c:pt idx="4">
                  <c:v>0.48171570543788667</c:v>
                </c:pt>
                <c:pt idx="5">
                  <c:v>0.46090504174410235</c:v>
                </c:pt>
                <c:pt idx="6">
                  <c:v>0.45503282921872229</c:v>
                </c:pt>
                <c:pt idx="7">
                  <c:v>0.47691430356612197</c:v>
                </c:pt>
                <c:pt idx="8">
                  <c:v>0.49578026961795635</c:v>
                </c:pt>
                <c:pt idx="9">
                  <c:v>0.47989992096891809</c:v>
                </c:pt>
                <c:pt idx="10">
                  <c:v>0.42920976659167992</c:v>
                </c:pt>
                <c:pt idx="11">
                  <c:v>0.39736400208424155</c:v>
                </c:pt>
                <c:pt idx="12">
                  <c:v>0.38096108786261612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89F-4054-9A37-04F2F88A35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117120"/>
        <c:axId val="58135680"/>
      </c:lineChart>
      <c:catAx>
        <c:axId val="581171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21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58135680"/>
        <c:crosses val="autoZero"/>
        <c:auto val="1"/>
        <c:lblAlgn val="ctr"/>
        <c:lblOffset val="100"/>
        <c:noMultiLvlLbl val="0"/>
      </c:catAx>
      <c:valAx>
        <c:axId val="58135680"/>
        <c:scaling>
          <c:orientation val="minMax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RII in uptake</a:t>
                </a:r>
              </a:p>
            </c:rich>
          </c:tx>
          <c:layout>
            <c:manualLayout>
              <c:xMode val="edge"/>
              <c:yMode val="edge"/>
              <c:x val="7.6209810002691621E-3"/>
              <c:y val="0.36256284994758065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crossAx val="58117120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933" l="0.70000000000000062" r="0.70000000000000062" t="0.750000000000009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120501616166237E-2"/>
          <c:y val="6.692350427350427E-2"/>
          <c:w val="0.95917064035484512"/>
          <c:h val="0.71911111111111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KPI_3!$B$13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KPI_3!$C$11:$Q$11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KPI_3!$C$13:$Q$13</c:f>
              <c:numCache>
                <c:formatCode>###,??0.00;\-#,##0.00;\-;@</c:formatCode>
                <c:ptCount val="15"/>
                <c:pt idx="0">
                  <c:v>3.510660566370623</c:v>
                </c:pt>
                <c:pt idx="1">
                  <c:v>2.9683112715603692</c:v>
                </c:pt>
                <c:pt idx="2">
                  <c:v>2.8748926045866106</c:v>
                </c:pt>
                <c:pt idx="3">
                  <c:v>2.9309791332263244</c:v>
                </c:pt>
                <c:pt idx="4">
                  <c:v>3.0664722136935829</c:v>
                </c:pt>
                <c:pt idx="5">
                  <c:v>2.9278738392571246</c:v>
                </c:pt>
                <c:pt idx="6">
                  <c:v>3.6030913479391011</c:v>
                </c:pt>
                <c:pt idx="7">
                  <c:v>3.1546613423437257</c:v>
                </c:pt>
                <c:pt idx="8">
                  <c:v>3.5856648264246282</c:v>
                </c:pt>
                <c:pt idx="9">
                  <c:v>3.0042789580361835</c:v>
                </c:pt>
                <c:pt idx="10">
                  <c:v>2.8828828828828827</c:v>
                </c:pt>
                <c:pt idx="11">
                  <c:v>3.4313725490196081</c:v>
                </c:pt>
                <c:pt idx="12">
                  <c:v>3.0815279361459518</c:v>
                </c:pt>
                <c:pt idx="13">
                  <c:v>3.2371294851794072</c:v>
                </c:pt>
                <c:pt idx="14">
                  <c:v>3.2305328553296668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89-40A6-9974-5A9AFF14BDFC}"/>
            </c:ext>
          </c:extLst>
        </c:ser>
        <c:ser>
          <c:idx val="1"/>
          <c:order val="1"/>
          <c:tx>
            <c:strRef>
              <c:f>KPI_3!$B$14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KPI_3!$C$11:$Q$11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KPI_3!$C$14:$Q$14</c:f>
              <c:numCache>
                <c:formatCode>###,??0.00;\-#,##0.00;\-;@</c:formatCode>
                <c:ptCount val="15"/>
                <c:pt idx="0">
                  <c:v>2.4192256341789049</c:v>
                </c:pt>
                <c:pt idx="1">
                  <c:v>1.7986400526431234</c:v>
                </c:pt>
                <c:pt idx="2">
                  <c:v>2.1745659878656816</c:v>
                </c:pt>
                <c:pt idx="3">
                  <c:v>2.1762052603831057</c:v>
                </c:pt>
                <c:pt idx="4">
                  <c:v>2.204233249229044</c:v>
                </c:pt>
                <c:pt idx="5">
                  <c:v>2.0757781807192508</c:v>
                </c:pt>
                <c:pt idx="6">
                  <c:v>2.4251610458507011</c:v>
                </c:pt>
                <c:pt idx="7">
                  <c:v>2.0929770255303439</c:v>
                </c:pt>
                <c:pt idx="8">
                  <c:v>2.4378100911603631</c:v>
                </c:pt>
                <c:pt idx="9">
                  <c:v>2.0733957493336979</c:v>
                </c:pt>
                <c:pt idx="10">
                  <c:v>1.807482135350988</c:v>
                </c:pt>
                <c:pt idx="11">
                  <c:v>2.083333333333333</c:v>
                </c:pt>
                <c:pt idx="12">
                  <c:v>2.1710834591555161</c:v>
                </c:pt>
                <c:pt idx="13">
                  <c:v>2.701715954728003</c:v>
                </c:pt>
                <c:pt idx="14">
                  <c:v>2.2331950190564074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89-40A6-9974-5A9AFF14B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58222464"/>
        <c:axId val="58224000"/>
      </c:barChart>
      <c:catAx>
        <c:axId val="5822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8224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224000"/>
        <c:scaling>
          <c:orientation val="minMax"/>
          <c:max val="4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 w="952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8222464"/>
        <c:crosses val="autoZero"/>
        <c:crossBetween val="between"/>
        <c:majorUnit val="1"/>
        <c:minorUnit val="0.5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1463558558558566"/>
          <c:y val="8.8348290598291267E-3"/>
          <c:w val="0.16835375375375367"/>
          <c:h val="4.194081196581196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en-GB" sz="1100" b="0" i="0" u="none" strike="noStrike" kern="1200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047911683502284E-2"/>
          <c:y val="8.5441239316239315E-2"/>
          <c:w val="0.92427672672672656"/>
          <c:h val="0.73564636752136769"/>
        </c:manualLayout>
      </c:layout>
      <c:scatterChart>
        <c:scatterStyle val="smoothMarker"/>
        <c:varyColors val="0"/>
        <c:ser>
          <c:idx val="1"/>
          <c:order val="0"/>
          <c:tx>
            <c:strRef>
              <c:f>KPI_3!$C$11</c:f>
              <c:strCache>
                <c:ptCount val="1"/>
                <c:pt idx="0">
                  <c:v>Ayrshire and Arran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0"/>
                  <c:y val="-1.628205128205192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'funnel_X-axis'!$C$11</c:f>
              <c:numCache>
                <c:formatCode>General</c:formatCode>
                <c:ptCount val="1"/>
                <c:pt idx="0">
                  <c:v>70891</c:v>
                </c:pt>
              </c:numCache>
            </c:numRef>
          </c:xVal>
          <c:yVal>
            <c:numRef>
              <c:f>KPI_3!$C$15</c:f>
              <c:numCache>
                <c:formatCode>###,??0.00;\-#,##0.00;\-;@</c:formatCode>
                <c:ptCount val="1"/>
                <c:pt idx="0">
                  <c:v>2.9340819003822771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0D3D-4C73-8CBB-F5A03D6F65EE}"/>
            </c:ext>
          </c:extLst>
        </c:ser>
        <c:ser>
          <c:idx val="2"/>
          <c:order val="1"/>
          <c:tx>
            <c:strRef>
              <c:f>KPI_3!$D$11</c:f>
              <c:strCache>
                <c:ptCount val="1"/>
                <c:pt idx="0">
                  <c:v>Borders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2258866734581025E-2"/>
                  <c:y val="-2.964188034188034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'funnel_X-axis'!$D$11</c:f>
              <c:numCache>
                <c:formatCode>General</c:formatCode>
                <c:ptCount val="1"/>
                <c:pt idx="0">
                  <c:v>26142</c:v>
                </c:pt>
              </c:numCache>
            </c:numRef>
          </c:xVal>
          <c:yVal>
            <c:numRef>
              <c:f>KPI_3!$D$15</c:f>
              <c:numCache>
                <c:formatCode>###,??0.00;\-#,##0.00;\-;@</c:formatCode>
                <c:ptCount val="1"/>
                <c:pt idx="0">
                  <c:v>2.3563614107566369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0D3D-4C73-8CBB-F5A03D6F65EE}"/>
            </c:ext>
          </c:extLst>
        </c:ser>
        <c:ser>
          <c:idx val="5"/>
          <c:order val="2"/>
          <c:tx>
            <c:strRef>
              <c:f>KPI_3!$E$11</c:f>
              <c:strCache>
                <c:ptCount val="1"/>
                <c:pt idx="0">
                  <c:v>Dumfries and Galloway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'funnel_X-axis'!$E$11</c:f>
              <c:numCache>
                <c:formatCode>General</c:formatCode>
                <c:ptCount val="1"/>
                <c:pt idx="0">
                  <c:v>31778</c:v>
                </c:pt>
              </c:numCache>
            </c:numRef>
          </c:xVal>
          <c:yVal>
            <c:numRef>
              <c:f>KPI_3!$E$15</c:f>
              <c:numCache>
                <c:formatCode>###,??0.00;\-#,##0.00;\-;@</c:formatCode>
                <c:ptCount val="1"/>
                <c:pt idx="0">
                  <c:v>2.5080244194096544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0D3D-4C73-8CBB-F5A03D6F65EE}"/>
            </c:ext>
          </c:extLst>
        </c:ser>
        <c:ser>
          <c:idx val="6"/>
          <c:order val="3"/>
          <c:tx>
            <c:strRef>
              <c:f>KPI_3!$F$11</c:f>
              <c:strCache>
                <c:ptCount val="1"/>
                <c:pt idx="0">
                  <c:v>Fife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1636770634712881E-2"/>
                  <c:y val="1.9690170940171569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'funnel_X-axis'!$F$11</c:f>
              <c:numCache>
                <c:formatCode>General</c:formatCode>
                <c:ptCount val="1"/>
                <c:pt idx="0">
                  <c:v>65292</c:v>
                </c:pt>
              </c:numCache>
            </c:numRef>
          </c:xVal>
          <c:yVal>
            <c:numRef>
              <c:f>KPI_3!$F$15</c:f>
              <c:numCache>
                <c:formatCode>###,??0.00;\-#,##0.00;\-;@</c:formatCode>
                <c:ptCount val="1"/>
                <c:pt idx="0">
                  <c:v>2.53629847454512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6-0D3D-4C73-8CBB-F5A03D6F65EE}"/>
            </c:ext>
          </c:extLst>
        </c:ser>
        <c:ser>
          <c:idx val="7"/>
          <c:order val="4"/>
          <c:tx>
            <c:strRef>
              <c:f>KPI_3!$G$11</c:f>
              <c:strCache>
                <c:ptCount val="1"/>
                <c:pt idx="0">
                  <c:v>Forth Valley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6.5079616996795819E-2"/>
                  <c:y val="-3.5277777777779108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'funnel_X-axis'!$G$11</c:f>
              <c:numCache>
                <c:formatCode>General</c:formatCode>
                <c:ptCount val="1"/>
                <c:pt idx="0">
                  <c:v>54592</c:v>
                </c:pt>
              </c:numCache>
            </c:numRef>
          </c:xVal>
          <c:yVal>
            <c:numRef>
              <c:f>KPI_3!$G$15</c:f>
              <c:numCache>
                <c:formatCode>###,??0.00;\-#,##0.00;\-;@</c:formatCode>
                <c:ptCount val="1"/>
                <c:pt idx="0">
                  <c:v>2.6157678780773743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0D3D-4C73-8CBB-F5A03D6F65EE}"/>
            </c:ext>
          </c:extLst>
        </c:ser>
        <c:ser>
          <c:idx val="8"/>
          <c:order val="5"/>
          <c:tx>
            <c:strRef>
              <c:f>KPI_3!$H$11</c:f>
              <c:strCache>
                <c:ptCount val="1"/>
                <c:pt idx="0">
                  <c:v>Grampian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8712127686223721E-3"/>
                  <c:y val="2.985042735042734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2E-48A3-BDE6-A6BDCC970F5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'funnel_X-axis'!$H$11</c:f>
              <c:numCache>
                <c:formatCode>General</c:formatCode>
                <c:ptCount val="1"/>
                <c:pt idx="0">
                  <c:v>102912</c:v>
                </c:pt>
              </c:numCache>
            </c:numRef>
          </c:xVal>
          <c:yVal>
            <c:numRef>
              <c:f>KPI_3!$H$15</c:f>
              <c:numCache>
                <c:formatCode>###,??0.00;\-#,##0.00;\-;@</c:formatCode>
                <c:ptCount val="1"/>
                <c:pt idx="0">
                  <c:v>2.4895055970149254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0D3D-4C73-8CBB-F5A03D6F65EE}"/>
            </c:ext>
          </c:extLst>
        </c:ser>
        <c:ser>
          <c:idx val="9"/>
          <c:order val="6"/>
          <c:tx>
            <c:strRef>
              <c:f>KPI_3!$I$11</c:f>
              <c:strCache>
                <c:ptCount val="1"/>
                <c:pt idx="0">
                  <c:v>Greater Glasgow and Clyde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0661531943487124E-2"/>
                  <c:y val="3.3030982905982907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'funnel_X-axis'!$I$11</c:f>
              <c:numCache>
                <c:formatCode>General</c:formatCode>
                <c:ptCount val="1"/>
                <c:pt idx="0">
                  <c:v>181180</c:v>
                </c:pt>
              </c:numCache>
            </c:numRef>
          </c:xVal>
          <c:yVal>
            <c:numRef>
              <c:f>KPI_3!$I$15</c:f>
              <c:numCache>
                <c:formatCode>###,??0.00;\-#,##0.00;\-;@</c:formatCode>
                <c:ptCount val="1"/>
                <c:pt idx="0">
                  <c:v>2.9854288552820401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0D3D-4C73-8CBB-F5A03D6F65EE}"/>
            </c:ext>
          </c:extLst>
        </c:ser>
        <c:ser>
          <c:idx val="10"/>
          <c:order val="7"/>
          <c:tx>
            <c:strRef>
              <c:f>KPI_3!$J$11</c:f>
              <c:strCache>
                <c:ptCount val="1"/>
                <c:pt idx="0">
                  <c:v>Highland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6134557841523589E-3"/>
                  <c:y val="5.4273504273504294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'funnel_X-axis'!$J$11</c:f>
              <c:numCache>
                <c:formatCode>General</c:formatCode>
                <c:ptCount val="1"/>
                <c:pt idx="0">
                  <c:v>67768</c:v>
                </c:pt>
              </c:numCache>
            </c:numRef>
          </c:xVal>
          <c:yVal>
            <c:numRef>
              <c:f>KPI_3!$J$15</c:f>
              <c:numCache>
                <c:formatCode>###,??0.00;\-#,##0.00;\-;@</c:formatCode>
                <c:ptCount val="1"/>
                <c:pt idx="0">
                  <c:v>2.6029984653523788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D-0D3D-4C73-8CBB-F5A03D6F65EE}"/>
            </c:ext>
          </c:extLst>
        </c:ser>
        <c:ser>
          <c:idx val="11"/>
          <c:order val="8"/>
          <c:tx>
            <c:strRef>
              <c:f>KPI_3!$K$11</c:f>
              <c:strCache>
                <c:ptCount val="1"/>
                <c:pt idx="0">
                  <c:v>Lanarkshire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1.9267269515844201E-3"/>
                  <c:y val="-1.3568589743590225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'funnel_X-axis'!$K$11</c:f>
              <c:numCache>
                <c:formatCode>General</c:formatCode>
                <c:ptCount val="1"/>
                <c:pt idx="0">
                  <c:v>111684</c:v>
                </c:pt>
              </c:numCache>
            </c:numRef>
          </c:xVal>
          <c:yVal>
            <c:numRef>
              <c:f>KPI_3!$K$15</c:f>
              <c:numCache>
                <c:formatCode>###,??0.00;\-#,##0.00;\-;@</c:formatCode>
                <c:ptCount val="1"/>
                <c:pt idx="0">
                  <c:v>2.9869990329859246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F-0D3D-4C73-8CBB-F5A03D6F65EE}"/>
            </c:ext>
          </c:extLst>
        </c:ser>
        <c:ser>
          <c:idx val="12"/>
          <c:order val="9"/>
          <c:tx>
            <c:strRef>
              <c:f>KPI_3!$L$11</c:f>
              <c:strCache>
                <c:ptCount val="1"/>
                <c:pt idx="0">
                  <c:v>Lothian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'funnel_X-axis'!$L$11</c:f>
              <c:numCache>
                <c:formatCode>General</c:formatCode>
                <c:ptCount val="1"/>
                <c:pt idx="0">
                  <c:v>139770</c:v>
                </c:pt>
              </c:numCache>
            </c:numRef>
          </c:xVal>
          <c:yVal>
            <c:numRef>
              <c:f>KPI_3!$L$15</c:f>
              <c:numCache>
                <c:formatCode>###,??0.00;\-#,##0.00;\-;@</c:formatCode>
                <c:ptCount val="1"/>
                <c:pt idx="0">
                  <c:v>2.5169922014738502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0-0D3D-4C73-8CBB-F5A03D6F65EE}"/>
            </c:ext>
          </c:extLst>
        </c:ser>
        <c:ser>
          <c:idx val="13"/>
          <c:order val="10"/>
          <c:tx>
            <c:strRef>
              <c:f>KPI_3!$M$11</c:f>
              <c:strCache>
                <c:ptCount val="1"/>
                <c:pt idx="0">
                  <c:v>Orkney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6577442034284417E-3"/>
                  <c:y val="-1.0854700854700855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'funnel_X-axis'!$M$11</c:f>
              <c:numCache>
                <c:formatCode>General</c:formatCode>
                <c:ptCount val="1"/>
                <c:pt idx="0">
                  <c:v>4599</c:v>
                </c:pt>
              </c:numCache>
            </c:numRef>
          </c:xVal>
          <c:yVal>
            <c:numRef>
              <c:f>KPI_3!$M$15</c:f>
              <c:numCache>
                <c:formatCode>###,??0.00;\-#,##0.00;\-;@</c:formatCode>
                <c:ptCount val="1"/>
                <c:pt idx="0">
                  <c:v>2.3265927375516418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2-0D3D-4C73-8CBB-F5A03D6F65EE}"/>
            </c:ext>
          </c:extLst>
        </c:ser>
        <c:ser>
          <c:idx val="15"/>
          <c:order val="11"/>
          <c:tx>
            <c:strRef>
              <c:f>KPI_3!$N$11</c:f>
              <c:strCache>
                <c:ptCount val="1"/>
                <c:pt idx="0">
                  <c:v>Shetland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1.9005770610145524E-3"/>
                  <c:y val="8.1410256410256402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'funnel_X-axis'!$N$11</c:f>
              <c:numCache>
                <c:formatCode>General</c:formatCode>
                <c:ptCount val="1"/>
                <c:pt idx="0">
                  <c:v>4596</c:v>
                </c:pt>
              </c:numCache>
            </c:numRef>
          </c:xVal>
          <c:yVal>
            <c:numRef>
              <c:f>KPI_3!$N$15</c:f>
              <c:numCache>
                <c:formatCode>###,??0.00;\-#,##0.00;\-;@</c:formatCode>
                <c:ptCount val="1"/>
                <c:pt idx="0">
                  <c:v>2.7415143603133161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4-0D3D-4C73-8CBB-F5A03D6F65EE}"/>
            </c:ext>
          </c:extLst>
        </c:ser>
        <c:ser>
          <c:idx val="16"/>
          <c:order val="12"/>
          <c:tx>
            <c:strRef>
              <c:f>KPI_3!$O$11</c:f>
              <c:strCache>
                <c:ptCount val="1"/>
                <c:pt idx="0">
                  <c:v>Tayside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333399"/>
              </a:solidFill>
              <a:ln>
                <a:solidFill>
                  <a:srgbClr val="333399"/>
                </a:solidFill>
                <a:prstDash val="solid"/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'funnel_X-axis'!$O$11</c:f>
              <c:numCache>
                <c:formatCode>General</c:formatCode>
                <c:ptCount val="1"/>
                <c:pt idx="0">
                  <c:v>73494</c:v>
                </c:pt>
              </c:numCache>
            </c:numRef>
          </c:xVal>
          <c:yVal>
            <c:numRef>
              <c:f>KPI_3!$O$15</c:f>
              <c:numCache>
                <c:formatCode>###,??0.00;\-#,##0.00;\-;@</c:formatCode>
                <c:ptCount val="1"/>
                <c:pt idx="0">
                  <c:v>2.6056548833918414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5-0D3D-4C73-8CBB-F5A03D6F65EE}"/>
            </c:ext>
          </c:extLst>
        </c:ser>
        <c:ser>
          <c:idx val="17"/>
          <c:order val="13"/>
          <c:tx>
            <c:strRef>
              <c:f>KPI_3!$P$11</c:f>
              <c:strCache>
                <c:ptCount val="1"/>
                <c:pt idx="0">
                  <c:v>Western Isles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7.8416513346919216E-3"/>
                  <c:y val="-1.8995726495726496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0D3D-4C73-8CBB-F5A03D6F65E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'funnel_X-axis'!$P$11</c:f>
              <c:numCache>
                <c:formatCode>General</c:formatCode>
                <c:ptCount val="1"/>
                <c:pt idx="0">
                  <c:v>5303</c:v>
                </c:pt>
              </c:numCache>
            </c:numRef>
          </c:xVal>
          <c:yVal>
            <c:numRef>
              <c:f>KPI_3!$P$15</c:f>
              <c:numCache>
                <c:formatCode>###,??0.00;\-#,##0.00;\-;@</c:formatCode>
                <c:ptCount val="1"/>
                <c:pt idx="0">
                  <c:v>2.9605883462191214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7-0D3D-4C73-8CBB-F5A03D6F65EE}"/>
            </c:ext>
          </c:extLst>
        </c:ser>
        <c:ser>
          <c:idx val="14"/>
          <c:order val="14"/>
          <c:tx>
            <c:strRef>
              <c:f>KPI_3!$Q$11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ysDash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'funnel_Limits&amp;Scot'!$D$11:$D$160</c:f>
              <c:numCache>
                <c:formatCode>General</c:formatCode>
                <c:ptCount val="150"/>
                <c:pt idx="0">
                  <c:v>2.7096779684276933</c:v>
                </c:pt>
                <c:pt idx="1">
                  <c:v>2.7096779684276933</c:v>
                </c:pt>
                <c:pt idx="2">
                  <c:v>2.7096779684276933</c:v>
                </c:pt>
                <c:pt idx="3">
                  <c:v>2.7096779684276933</c:v>
                </c:pt>
                <c:pt idx="4">
                  <c:v>2.7096779684276933</c:v>
                </c:pt>
                <c:pt idx="5">
                  <c:v>2.7096779684276933</c:v>
                </c:pt>
                <c:pt idx="6">
                  <c:v>2.7096779684276933</c:v>
                </c:pt>
                <c:pt idx="7">
                  <c:v>2.7096779684276933</c:v>
                </c:pt>
                <c:pt idx="8">
                  <c:v>2.7096779684276933</c:v>
                </c:pt>
                <c:pt idx="9">
                  <c:v>2.7096779684276933</c:v>
                </c:pt>
                <c:pt idx="10">
                  <c:v>2.7096779684276933</c:v>
                </c:pt>
                <c:pt idx="11">
                  <c:v>2.7096779684276933</c:v>
                </c:pt>
                <c:pt idx="12">
                  <c:v>2.7096779684276933</c:v>
                </c:pt>
                <c:pt idx="13">
                  <c:v>2.7096779684276933</c:v>
                </c:pt>
                <c:pt idx="14">
                  <c:v>2.7096779684276933</c:v>
                </c:pt>
                <c:pt idx="15">
                  <c:v>2.7096779684276933</c:v>
                </c:pt>
                <c:pt idx="16">
                  <c:v>2.7096779684276933</c:v>
                </c:pt>
                <c:pt idx="17">
                  <c:v>2.7096779684276933</c:v>
                </c:pt>
                <c:pt idx="18">
                  <c:v>2.7096779684276933</c:v>
                </c:pt>
                <c:pt idx="19">
                  <c:v>2.7096779684276933</c:v>
                </c:pt>
                <c:pt idx="20">
                  <c:v>2.7096779684276933</c:v>
                </c:pt>
                <c:pt idx="21">
                  <c:v>2.7096779684276933</c:v>
                </c:pt>
                <c:pt idx="22">
                  <c:v>2.7096779684276933</c:v>
                </c:pt>
                <c:pt idx="23">
                  <c:v>2.7096779684276933</c:v>
                </c:pt>
                <c:pt idx="24">
                  <c:v>2.7096779684276933</c:v>
                </c:pt>
                <c:pt idx="25">
                  <c:v>2.7096779684276933</c:v>
                </c:pt>
                <c:pt idx="26">
                  <c:v>2.7096779684276933</c:v>
                </c:pt>
                <c:pt idx="27">
                  <c:v>2.7096779684276933</c:v>
                </c:pt>
                <c:pt idx="28">
                  <c:v>2.7096779684276933</c:v>
                </c:pt>
                <c:pt idx="29">
                  <c:v>2.7096779684276933</c:v>
                </c:pt>
                <c:pt idx="30">
                  <c:v>2.7096779684276933</c:v>
                </c:pt>
                <c:pt idx="31">
                  <c:v>2.7096779684276933</c:v>
                </c:pt>
                <c:pt idx="32">
                  <c:v>2.7096779684276933</c:v>
                </c:pt>
                <c:pt idx="33">
                  <c:v>2.7096779684276933</c:v>
                </c:pt>
                <c:pt idx="34">
                  <c:v>2.7096779684276933</c:v>
                </c:pt>
                <c:pt idx="35">
                  <c:v>2.7096779684276933</c:v>
                </c:pt>
                <c:pt idx="36">
                  <c:v>2.7096779684276933</c:v>
                </c:pt>
                <c:pt idx="37">
                  <c:v>2.7096779684276933</c:v>
                </c:pt>
                <c:pt idx="38">
                  <c:v>2.7096779684276933</c:v>
                </c:pt>
                <c:pt idx="39">
                  <c:v>2.7096779684276933</c:v>
                </c:pt>
                <c:pt idx="40">
                  <c:v>2.7096779684276933</c:v>
                </c:pt>
                <c:pt idx="41">
                  <c:v>2.7096779684276933</c:v>
                </c:pt>
                <c:pt idx="42">
                  <c:v>2.7096779684276933</c:v>
                </c:pt>
                <c:pt idx="43">
                  <c:v>2.7096779684276933</c:v>
                </c:pt>
                <c:pt idx="44">
                  <c:v>2.7096779684276933</c:v>
                </c:pt>
                <c:pt idx="45">
                  <c:v>2.7096779684276933</c:v>
                </c:pt>
                <c:pt idx="46">
                  <c:v>2.7096779684276933</c:v>
                </c:pt>
                <c:pt idx="47">
                  <c:v>2.7096779684276933</c:v>
                </c:pt>
                <c:pt idx="48">
                  <c:v>2.7096779684276933</c:v>
                </c:pt>
                <c:pt idx="49">
                  <c:v>2.7096779684276933</c:v>
                </c:pt>
                <c:pt idx="50">
                  <c:v>2.7096779684276933</c:v>
                </c:pt>
                <c:pt idx="51">
                  <c:v>2.7096779684276933</c:v>
                </c:pt>
                <c:pt idx="52">
                  <c:v>2.7096779684276933</c:v>
                </c:pt>
                <c:pt idx="53">
                  <c:v>2.7096779684276933</c:v>
                </c:pt>
                <c:pt idx="54">
                  <c:v>2.7096779684276933</c:v>
                </c:pt>
                <c:pt idx="55">
                  <c:v>2.7096779684276933</c:v>
                </c:pt>
                <c:pt idx="56">
                  <c:v>2.7096779684276933</c:v>
                </c:pt>
                <c:pt idx="57">
                  <c:v>2.7096779684276933</c:v>
                </c:pt>
                <c:pt idx="58">
                  <c:v>2.7096779684276933</c:v>
                </c:pt>
                <c:pt idx="59">
                  <c:v>2.7096779684276933</c:v>
                </c:pt>
                <c:pt idx="60">
                  <c:v>2.7096779684276933</c:v>
                </c:pt>
                <c:pt idx="61">
                  <c:v>2.7096779684276933</c:v>
                </c:pt>
                <c:pt idx="62">
                  <c:v>2.7096779684276933</c:v>
                </c:pt>
                <c:pt idx="63">
                  <c:v>2.7096779684276933</c:v>
                </c:pt>
                <c:pt idx="64">
                  <c:v>2.7096779684276933</c:v>
                </c:pt>
                <c:pt idx="65">
                  <c:v>2.7096779684276933</c:v>
                </c:pt>
                <c:pt idx="66">
                  <c:v>2.7096779684276933</c:v>
                </c:pt>
                <c:pt idx="67">
                  <c:v>2.7096779684276933</c:v>
                </c:pt>
                <c:pt idx="68">
                  <c:v>2.7096779684276933</c:v>
                </c:pt>
                <c:pt idx="69">
                  <c:v>2.7096779684276933</c:v>
                </c:pt>
                <c:pt idx="70">
                  <c:v>2.7096779684276933</c:v>
                </c:pt>
                <c:pt idx="71">
                  <c:v>2.7096779684276933</c:v>
                </c:pt>
                <c:pt idx="72">
                  <c:v>2.7096779684276933</c:v>
                </c:pt>
                <c:pt idx="73">
                  <c:v>2.7096779684276933</c:v>
                </c:pt>
                <c:pt idx="74">
                  <c:v>2.7096779684276933</c:v>
                </c:pt>
                <c:pt idx="75">
                  <c:v>2.7096779684276933</c:v>
                </c:pt>
                <c:pt idx="76">
                  <c:v>2.7096779684276933</c:v>
                </c:pt>
                <c:pt idx="77">
                  <c:v>2.7096779684276933</c:v>
                </c:pt>
                <c:pt idx="78">
                  <c:v>2.7096779684276933</c:v>
                </c:pt>
                <c:pt idx="79">
                  <c:v>2.7096779684276933</c:v>
                </c:pt>
                <c:pt idx="80">
                  <c:v>2.7096779684276933</c:v>
                </c:pt>
                <c:pt idx="81">
                  <c:v>2.7096779684276933</c:v>
                </c:pt>
                <c:pt idx="82">
                  <c:v>2.7096779684276933</c:v>
                </c:pt>
                <c:pt idx="83">
                  <c:v>2.7096779684276933</c:v>
                </c:pt>
                <c:pt idx="84">
                  <c:v>2.7096779684276933</c:v>
                </c:pt>
                <c:pt idx="85">
                  <c:v>2.7096779684276933</c:v>
                </c:pt>
                <c:pt idx="86">
                  <c:v>2.7096779684276933</c:v>
                </c:pt>
                <c:pt idx="87">
                  <c:v>2.7096779684276933</c:v>
                </c:pt>
                <c:pt idx="88">
                  <c:v>2.7096779684276933</c:v>
                </c:pt>
                <c:pt idx="89">
                  <c:v>2.7096779684276933</c:v>
                </c:pt>
                <c:pt idx="90">
                  <c:v>2.7096779684276933</c:v>
                </c:pt>
                <c:pt idx="91">
                  <c:v>2.7096779684276933</c:v>
                </c:pt>
                <c:pt idx="92">
                  <c:v>2.7096779684276933</c:v>
                </c:pt>
                <c:pt idx="93">
                  <c:v>2.7096779684276933</c:v>
                </c:pt>
                <c:pt idx="94">
                  <c:v>2.7096779684276933</c:v>
                </c:pt>
                <c:pt idx="95">
                  <c:v>2.7096779684276933</c:v>
                </c:pt>
                <c:pt idx="96">
                  <c:v>2.7096779684276933</c:v>
                </c:pt>
                <c:pt idx="97">
                  <c:v>2.7096779684276933</c:v>
                </c:pt>
                <c:pt idx="98">
                  <c:v>2.7096779684276933</c:v>
                </c:pt>
                <c:pt idx="99">
                  <c:v>2.7096779684276933</c:v>
                </c:pt>
                <c:pt idx="100">
                  <c:v>2.7096779684276933</c:v>
                </c:pt>
                <c:pt idx="101">
                  <c:v>2.7096779684276933</c:v>
                </c:pt>
                <c:pt idx="102">
                  <c:v>2.7096779684276933</c:v>
                </c:pt>
                <c:pt idx="103">
                  <c:v>2.7096779684276933</c:v>
                </c:pt>
                <c:pt idx="104">
                  <c:v>2.7096779684276933</c:v>
                </c:pt>
                <c:pt idx="105">
                  <c:v>2.7096779684276933</c:v>
                </c:pt>
                <c:pt idx="106">
                  <c:v>2.7096779684276933</c:v>
                </c:pt>
                <c:pt idx="107">
                  <c:v>2.7096779684276933</c:v>
                </c:pt>
                <c:pt idx="108">
                  <c:v>2.7096779684276933</c:v>
                </c:pt>
                <c:pt idx="109">
                  <c:v>2.7096779684276933</c:v>
                </c:pt>
                <c:pt idx="110">
                  <c:v>2.7096779684276933</c:v>
                </c:pt>
                <c:pt idx="111">
                  <c:v>2.7096779684276933</c:v>
                </c:pt>
                <c:pt idx="112">
                  <c:v>2.7096779684276933</c:v>
                </c:pt>
                <c:pt idx="113">
                  <c:v>2.7096779684276933</c:v>
                </c:pt>
                <c:pt idx="114">
                  <c:v>2.7096779684276933</c:v>
                </c:pt>
                <c:pt idx="115">
                  <c:v>2.7096779684276933</c:v>
                </c:pt>
                <c:pt idx="116">
                  <c:v>2.7096779684276933</c:v>
                </c:pt>
                <c:pt idx="117">
                  <c:v>2.7096779684276933</c:v>
                </c:pt>
                <c:pt idx="118">
                  <c:v>2.7096779684276933</c:v>
                </c:pt>
                <c:pt idx="119">
                  <c:v>2.7096779684276933</c:v>
                </c:pt>
                <c:pt idx="120">
                  <c:v>2.7096779684276933</c:v>
                </c:pt>
                <c:pt idx="121">
                  <c:v>2.7096779684276933</c:v>
                </c:pt>
                <c:pt idx="122">
                  <c:v>2.7096779684276933</c:v>
                </c:pt>
                <c:pt idx="123">
                  <c:v>2.7096779684276933</c:v>
                </c:pt>
                <c:pt idx="124">
                  <c:v>2.7096779684276933</c:v>
                </c:pt>
                <c:pt idx="125">
                  <c:v>2.7096779684276933</c:v>
                </c:pt>
                <c:pt idx="126">
                  <c:v>2.7096779684276933</c:v>
                </c:pt>
                <c:pt idx="127">
                  <c:v>2.7096779684276933</c:v>
                </c:pt>
                <c:pt idx="128">
                  <c:v>2.7096779684276933</c:v>
                </c:pt>
                <c:pt idx="129">
                  <c:v>2.7096779684276933</c:v>
                </c:pt>
                <c:pt idx="130">
                  <c:v>2.7096779684276933</c:v>
                </c:pt>
                <c:pt idx="131">
                  <c:v>2.7096779684276933</c:v>
                </c:pt>
                <c:pt idx="132">
                  <c:v>2.7096779684276933</c:v>
                </c:pt>
                <c:pt idx="133">
                  <c:v>2.7096779684276933</c:v>
                </c:pt>
                <c:pt idx="134">
                  <c:v>2.7096779684276933</c:v>
                </c:pt>
                <c:pt idx="135">
                  <c:v>2.7096779684276933</c:v>
                </c:pt>
                <c:pt idx="136">
                  <c:v>2.7096779684276933</c:v>
                </c:pt>
                <c:pt idx="137">
                  <c:v>2.7096779684276933</c:v>
                </c:pt>
                <c:pt idx="138">
                  <c:v>2.7096779684276933</c:v>
                </c:pt>
                <c:pt idx="139">
                  <c:v>2.7096779684276933</c:v>
                </c:pt>
                <c:pt idx="140">
                  <c:v>2.7096779684276933</c:v>
                </c:pt>
                <c:pt idx="141">
                  <c:v>2.7096779684276933</c:v>
                </c:pt>
                <c:pt idx="142">
                  <c:v>2.7096779684276933</c:v>
                </c:pt>
                <c:pt idx="143">
                  <c:v>2.7096779684276933</c:v>
                </c:pt>
                <c:pt idx="144">
                  <c:v>2.7096779684276933</c:v>
                </c:pt>
                <c:pt idx="145">
                  <c:v>2.7096779684276933</c:v>
                </c:pt>
                <c:pt idx="146">
                  <c:v>2.7096779684276933</c:v>
                </c:pt>
                <c:pt idx="147">
                  <c:v>2.7096779684276933</c:v>
                </c:pt>
                <c:pt idx="148">
                  <c:v>2.7096779684276933</c:v>
                </c:pt>
                <c:pt idx="149">
                  <c:v>2.7096779684276933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8-0D3D-4C73-8CBB-F5A03D6F65EE}"/>
            </c:ext>
          </c:extLst>
        </c:ser>
        <c:ser>
          <c:idx val="4"/>
          <c:order val="15"/>
          <c:tx>
            <c:v>Warning Limits (95%)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'funnel_Limits&amp;Scot'!$E$11:$E$160</c:f>
              <c:numCache>
                <c:formatCode>General</c:formatCode>
                <c:ptCount val="150"/>
                <c:pt idx="0">
                  <c:v>1.8851978093543473E-2</c:v>
                </c:pt>
                <c:pt idx="1">
                  <c:v>0.16839932859838094</c:v>
                </c:pt>
                <c:pt idx="2">
                  <c:v>0.30257844184485483</c:v>
                </c:pt>
                <c:pt idx="3">
                  <c:v>0.4134720417451036</c:v>
                </c:pt>
                <c:pt idx="4">
                  <c:v>0.50753391103569612</c:v>
                </c:pt>
                <c:pt idx="5">
                  <c:v>0.58888931868434735</c:v>
                </c:pt>
                <c:pt idx="6">
                  <c:v>0.87959454014690186</c:v>
                </c:pt>
                <c:pt idx="7">
                  <c:v>1.0661350274775534</c:v>
                </c:pt>
                <c:pt idx="8">
                  <c:v>1.2003904657923938</c:v>
                </c:pt>
                <c:pt idx="9">
                  <c:v>1.3036179292012244</c:v>
                </c:pt>
                <c:pt idx="10">
                  <c:v>1.3865055401826067</c:v>
                </c:pt>
                <c:pt idx="11">
                  <c:v>1.4551407357997717</c:v>
                </c:pt>
                <c:pt idx="12">
                  <c:v>1.5132980220469934</c:v>
                </c:pt>
                <c:pt idx="13">
                  <c:v>1.5634674107915609</c:v>
                </c:pt>
                <c:pt idx="14">
                  <c:v>1.6073712226882846</c:v>
                </c:pt>
                <c:pt idx="15">
                  <c:v>1.6462462391221204</c:v>
                </c:pt>
                <c:pt idx="16">
                  <c:v>1.6810079933235293</c:v>
                </c:pt>
                <c:pt idx="17">
                  <c:v>1.7123515012696613</c:v>
                </c:pt>
                <c:pt idx="18">
                  <c:v>1.7408156952616538</c:v>
                </c:pt>
                <c:pt idx="19">
                  <c:v>1.7668261266798384</c:v>
                </c:pt>
                <c:pt idx="20">
                  <c:v>1.7907241321896032</c:v>
                </c:pt>
                <c:pt idx="21">
                  <c:v>1.812787277618914</c:v>
                </c:pt>
                <c:pt idx="22">
                  <c:v>1.8332440149661227</c:v>
                </c:pt>
                <c:pt idx="23">
                  <c:v>1.8522844009438284</c:v>
                </c:pt>
                <c:pt idx="24">
                  <c:v>1.8700680741928557</c:v>
                </c:pt>
                <c:pt idx="25">
                  <c:v>1.8867302860051476</c:v>
                </c:pt>
                <c:pt idx="26">
                  <c:v>1.9023865240845899</c:v>
                </c:pt>
                <c:pt idx="27">
                  <c:v>1.9171361028955434</c:v>
                </c:pt>
                <c:pt idx="28">
                  <c:v>1.9310649838861524</c:v>
                </c:pt>
                <c:pt idx="29">
                  <c:v>1.9442480141810177</c:v>
                </c:pt>
                <c:pt idx="30">
                  <c:v>1.9567507208371329</c:v>
                </c:pt>
                <c:pt idx="31">
                  <c:v>1.9686307616695062</c:v>
                </c:pt>
                <c:pt idx="32">
                  <c:v>1.9799391079893296</c:v>
                </c:pt>
                <c:pt idx="33">
                  <c:v>1.9907210160975721</c:v>
                </c:pt>
                <c:pt idx="34">
                  <c:v>2.0010168308727425</c:v>
                </c:pt>
                <c:pt idx="35">
                  <c:v>2.0108626548193755</c:v>
                </c:pt>
                <c:pt idx="36">
                  <c:v>2.0202909085001242</c:v>
                </c:pt>
                <c:pt idx="37">
                  <c:v>2.0293308026621903</c:v>
                </c:pt>
                <c:pt idx="38">
                  <c:v>2.0380087380978704</c:v>
                </c:pt>
                <c:pt idx="39">
                  <c:v>2.0463486460001872</c:v>
                </c:pt>
                <c:pt idx="40">
                  <c:v>2.0543722790367736</c:v>
                </c:pt>
                <c:pt idx="41">
                  <c:v>2.062099461385702</c:v>
                </c:pt>
                <c:pt idx="42">
                  <c:v>2.0695483044218395</c:v>
                </c:pt>
                <c:pt idx="43">
                  <c:v>2.0767353935121236</c:v>
                </c:pt>
                <c:pt idx="44">
                  <c:v>2.0836759503987947</c:v>
                </c:pt>
                <c:pt idx="45">
                  <c:v>2.0968723687461335</c:v>
                </c:pt>
                <c:pt idx="46">
                  <c:v>2.1092370228181778</c:v>
                </c:pt>
                <c:pt idx="47">
                  <c:v>2.1208549965585268</c:v>
                </c:pt>
                <c:pt idx="48">
                  <c:v>2.1421342756766166</c:v>
                </c:pt>
                <c:pt idx="49">
                  <c:v>2.1863790248456212</c:v>
                </c:pt>
                <c:pt idx="50">
                  <c:v>2.2214180397712413</c:v>
                </c:pt>
                <c:pt idx="51">
                  <c:v>2.2500827134604129</c:v>
                </c:pt>
                <c:pt idx="52">
                  <c:v>2.2741132550215264</c:v>
                </c:pt>
                <c:pt idx="53">
                  <c:v>2.2946472576678438</c:v>
                </c:pt>
                <c:pt idx="54">
                  <c:v>2.3124645892581404</c:v>
                </c:pt>
                <c:pt idx="55">
                  <c:v>2.3281204941963356</c:v>
                </c:pt>
                <c:pt idx="56">
                  <c:v>2.3420226752199587</c:v>
                </c:pt>
                <c:pt idx="57">
                  <c:v>2.3544782768177286</c:v>
                </c:pt>
                <c:pt idx="58">
                  <c:v>2.3657237576493548</c:v>
                </c:pt>
                <c:pt idx="59">
                  <c:v>2.3759445690900343</c:v>
                </c:pt>
                <c:pt idx="60">
                  <c:v>2.3852885162283268</c:v>
                </c:pt>
                <c:pt idx="61">
                  <c:v>2.393875069155218</c:v>
                </c:pt>
                <c:pt idx="62">
                  <c:v>2.4018020012714656</c:v>
                </c:pt>
                <c:pt idx="63">
                  <c:v>2.4091502176189166</c:v>
                </c:pt>
                <c:pt idx="64">
                  <c:v>2.4223703441682609</c:v>
                </c:pt>
                <c:pt idx="65">
                  <c:v>2.4339609291372994</c:v>
                </c:pt>
                <c:pt idx="66">
                  <c:v>2.4442331783274969</c:v>
                </c:pt>
                <c:pt idx="67">
                  <c:v>2.4534207474349805</c:v>
                </c:pt>
                <c:pt idx="68">
                  <c:v>2.4617029838778115</c:v>
                </c:pt>
                <c:pt idx="69">
                  <c:v>2.4692201755508751</c:v>
                </c:pt>
                <c:pt idx="70">
                  <c:v>2.4760838671536343</c:v>
                </c:pt>
                <c:pt idx="71">
                  <c:v>2.4823840266998518</c:v>
                </c:pt>
                <c:pt idx="72">
                  <c:v>2.4881941400677361</c:v>
                </c:pt>
                <c:pt idx="73">
                  <c:v>2.5032429654098234</c:v>
                </c:pt>
                <c:pt idx="74">
                  <c:v>2.515561145875826</c:v>
                </c:pt>
                <c:pt idx="75">
                  <c:v>2.5258884247590259</c:v>
                </c:pt>
                <c:pt idx="76">
                  <c:v>2.5347108482771659</c:v>
                </c:pt>
                <c:pt idx="77">
                  <c:v>2.5423627928354309</c:v>
                </c:pt>
                <c:pt idx="78">
                  <c:v>2.5490829110164688</c:v>
                </c:pt>
                <c:pt idx="79">
                  <c:v>2.5550467435541524</c:v>
                </c:pt>
                <c:pt idx="80">
                  <c:v>2.5603866958456059</c:v>
                </c:pt>
                <c:pt idx="81">
                  <c:v>2.5652047876690944</c:v>
                </c:pt>
                <c:pt idx="82">
                  <c:v>2.5695810770984493</c:v>
                </c:pt>
                <c:pt idx="83">
                  <c:v>2.5735793934262228</c:v>
                </c:pt>
                <c:pt idx="84">
                  <c:v>2.5772513398579218</c:v>
                </c:pt>
                <c:pt idx="85">
                  <c:v>2.5806391513708631</c:v>
                </c:pt>
                <c:pt idx="86">
                  <c:v>2.5837777758054017</c:v>
                </c:pt>
                <c:pt idx="87">
                  <c:v>2.5866964160904513</c:v>
                </c:pt>
                <c:pt idx="88">
                  <c:v>2.5894196911793657</c:v>
                </c:pt>
                <c:pt idx="89">
                  <c:v>2.5919685223706761</c:v>
                </c:pt>
                <c:pt idx="90">
                  <c:v>2.5943608186585982</c:v>
                </c:pt>
                <c:pt idx="91">
                  <c:v>2.5966120128635808</c:v>
                </c:pt>
                <c:pt idx="92">
                  <c:v>2.598735485496908</c:v>
                </c:pt>
                <c:pt idx="93">
                  <c:v>2.6007429031371583</c:v>
                </c:pt>
                <c:pt idx="94">
                  <c:v>2.6026444909845758</c:v>
                </c:pt>
                <c:pt idx="95">
                  <c:v>2.6044492542157647</c:v>
                </c:pt>
                <c:pt idx="96">
                  <c:v>2.6061651591353852</c:v>
                </c:pt>
                <c:pt idx="97">
                  <c:v>2.6077992824824681</c:v>
                </c:pt>
                <c:pt idx="98">
                  <c:v>2.6093579353056242</c:v>
                </c:pt>
                <c:pt idx="99">
                  <c:v>2.6108467663749231</c:v>
                </c:pt>
                <c:pt idx="100">
                  <c:v>2.6122708490108142</c:v>
                </c:pt>
                <c:pt idx="101">
                  <c:v>2.613634754385175</c:v>
                </c:pt>
                <c:pt idx="102">
                  <c:v>2.6149426137178127</c:v>
                </c:pt>
                <c:pt idx="103">
                  <c:v>2.6161981713041262</c:v>
                </c:pt>
                <c:pt idx="104">
                  <c:v>2.6174048299303232</c:v>
                </c:pt>
                <c:pt idx="105">
                  <c:v>2.6185656899353922</c:v>
                </c:pt>
                <c:pt idx="106">
                  <c:v>2.6196835829446097</c:v>
                </c:pt>
                <c:pt idx="107">
                  <c:v>2.6207611011131444</c:v>
                </c:pt>
                <c:pt idx="108">
                  <c:v>2.6218006225696451</c:v>
                </c:pt>
                <c:pt idx="109">
                  <c:v>2.6228043336301323</c:v>
                </c:pt>
                <c:pt idx="110">
                  <c:v>2.6237742482559789</c:v>
                </c:pt>
                <c:pt idx="111">
                  <c:v>2.6247122251512893</c:v>
                </c:pt>
                <c:pt idx="112">
                  <c:v>2.6256199828309663</c:v>
                </c:pt>
                <c:pt idx="113">
                  <c:v>2.6264991129382187</c:v>
                </c:pt>
                <c:pt idx="114">
                  <c:v>2.6273510920469834</c:v>
                </c:pt>
                <c:pt idx="115">
                  <c:v>2.6281772921489215</c:v>
                </c:pt>
                <c:pt idx="116">
                  <c:v>2.6289789899948732</c:v>
                </c:pt>
                <c:pt idx="117">
                  <c:v>2.6297573754358394</c:v>
                </c:pt>
                <c:pt idx="118">
                  <c:v>2.6305135588877477</c:v>
                </c:pt>
                <c:pt idx="119">
                  <c:v>2.6312485780267867</c:v>
                </c:pt>
                <c:pt idx="120">
                  <c:v>2.6319634038073527</c:v>
                </c:pt>
                <c:pt idx="121">
                  <c:v>2.632658945882163</c:v>
                </c:pt>
                <c:pt idx="122">
                  <c:v>2.6333360574935116</c:v>
                </c:pt>
                <c:pt idx="123">
                  <c:v>2.6339955398956056</c:v>
                </c:pt>
                <c:pt idx="124">
                  <c:v>2.6346381463602211</c:v>
                </c:pt>
                <c:pt idx="125">
                  <c:v>2.6352645858113144</c:v>
                </c:pt>
                <c:pt idx="126">
                  <c:v>2.6358755261285483</c:v>
                </c:pt>
                <c:pt idx="127">
                  <c:v>2.6364715971548041</c:v>
                </c:pt>
                <c:pt idx="128">
                  <c:v>2.6370533934385456</c:v>
                </c:pt>
                <c:pt idx="129">
                  <c:v>2.6376214767382176</c:v>
                </c:pt>
                <c:pt idx="130">
                  <c:v>2.6381763783127323</c:v>
                </c:pt>
                <c:pt idx="131">
                  <c:v>2.6387186010192996</c:v>
                </c:pt>
                <c:pt idx="132">
                  <c:v>2.6392486212374724</c:v>
                </c:pt>
                <c:pt idx="133">
                  <c:v>2.6397668906361806</c:v>
                </c:pt>
                <c:pt idx="134">
                  <c:v>2.6402738377986754</c:v>
                </c:pt>
                <c:pt idx="135">
                  <c:v>2.6407698697186932</c:v>
                </c:pt>
                <c:pt idx="136">
                  <c:v>2.6412553731797423</c:v>
                </c:pt>
                <c:pt idx="137">
                  <c:v>2.6417307160281478</c:v>
                </c:pt>
                <c:pt idx="138">
                  <c:v>2.6421962483493995</c:v>
                </c:pt>
                <c:pt idx="139">
                  <c:v>2.6426523035563676</c:v>
                </c:pt>
                <c:pt idx="140">
                  <c:v>2.6430991993970805</c:v>
                </c:pt>
                <c:pt idx="141">
                  <c:v>2.6435372388890159</c:v>
                </c:pt>
                <c:pt idx="142">
                  <c:v>2.6439667111861356</c:v>
                </c:pt>
                <c:pt idx="143">
                  <c:v>2.6443878923843385</c:v>
                </c:pt>
                <c:pt idx="144">
                  <c:v>2.6448010462704135</c:v>
                </c:pt>
                <c:pt idx="145">
                  <c:v>2.6452064250191349</c:v>
                </c:pt>
                <c:pt idx="146">
                  <c:v>2.6456042698426807</c:v>
                </c:pt>
                <c:pt idx="147">
                  <c:v>2.6459948115961995</c:v>
                </c:pt>
                <c:pt idx="148">
                  <c:v>2.6463782713429542</c:v>
                </c:pt>
                <c:pt idx="149">
                  <c:v>2.6467548608822264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9-0D3D-4C73-8CBB-F5A03D6F65EE}"/>
            </c:ext>
          </c:extLst>
        </c:ser>
        <c:ser>
          <c:idx val="0"/>
          <c:order val="16"/>
          <c:tx>
            <c:v>UWL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'funnel_Limits&amp;Scot'!$F$11:$F$160</c:f>
              <c:numCache>
                <c:formatCode>General</c:formatCode>
                <c:ptCount val="150"/>
                <c:pt idx="0">
                  <c:v>80.445580837306409</c:v>
                </c:pt>
                <c:pt idx="1">
                  <c:v>31.500187567936877</c:v>
                </c:pt>
                <c:pt idx="2">
                  <c:v>20.356098718422157</c:v>
                </c:pt>
                <c:pt idx="3">
                  <c:v>15.74205373129721</c:v>
                </c:pt>
                <c:pt idx="4">
                  <c:v>13.199129500903062</c:v>
                </c:pt>
                <c:pt idx="5">
                  <c:v>11.578568496563163</c:v>
                </c:pt>
                <c:pt idx="6">
                  <c:v>8.0386302832739727</c:v>
                </c:pt>
                <c:pt idx="7">
                  <c:v>6.7149227041246267</c:v>
                </c:pt>
                <c:pt idx="8">
                  <c:v>6.0013685774050334</c:v>
                </c:pt>
                <c:pt idx="9">
                  <c:v>5.5470552207337702</c:v>
                </c:pt>
                <c:pt idx="10">
                  <c:v>5.2286307579621463</c:v>
                </c:pt>
                <c:pt idx="11">
                  <c:v>4.991024356246812</c:v>
                </c:pt>
                <c:pt idx="12">
                  <c:v>4.805736839464358</c:v>
                </c:pt>
                <c:pt idx="13">
                  <c:v>4.6564492556794148</c:v>
                </c:pt>
                <c:pt idx="14">
                  <c:v>4.533099745577406</c:v>
                </c:pt>
                <c:pt idx="15">
                  <c:v>4.4291235147142825</c:v>
                </c:pt>
                <c:pt idx="16">
                  <c:v>4.3400417227448305</c:v>
                </c:pt>
                <c:pt idx="17">
                  <c:v>4.2626860071682566</c:v>
                </c:pt>
                <c:pt idx="18">
                  <c:v>4.1947469026961688</c:v>
                </c:pt>
                <c:pt idx="19">
                  <c:v>4.134498061128058</c:v>
                </c:pt>
                <c:pt idx="20">
                  <c:v>4.0806209940966598</c:v>
                </c:pt>
                <c:pt idx="21">
                  <c:v>4.0320898677113082</c:v>
                </c:pt>
                <c:pt idx="22">
                  <c:v>3.9880935369806498</c:v>
                </c:pt>
                <c:pt idx="23">
                  <c:v>3.9479814303635221</c:v>
                </c:pt>
                <c:pt idx="24">
                  <c:v>3.9112251449004374</c:v>
                </c:pt>
                <c:pt idx="25">
                  <c:v>3.8773906497618222</c:v>
                </c:pt>
                <c:pt idx="26">
                  <c:v>3.8461178122080351</c:v>
                </c:pt>
                <c:pt idx="27">
                  <c:v>3.8171050780510409</c:v>
                </c:pt>
                <c:pt idx="28">
                  <c:v>3.7900978451817848</c:v>
                </c:pt>
                <c:pt idx="29">
                  <c:v>3.764879525652808</c:v>
                </c:pt>
                <c:pt idx="30">
                  <c:v>3.7412645936176756</c:v>
                </c:pt>
                <c:pt idx="31">
                  <c:v>3.7190931196273112</c:v>
                </c:pt>
                <c:pt idx="32">
                  <c:v>3.6982264309905832</c:v>
                </c:pt>
                <c:pt idx="33">
                  <c:v>3.6785436348056422</c:v>
                </c:pt>
                <c:pt idx="34">
                  <c:v>3.659938808712091</c:v>
                </c:pt>
                <c:pt idx="35">
                  <c:v>3.6423187134149946</c:v>
                </c:pt>
                <c:pt idx="36">
                  <c:v>3.6256009165536214</c:v>
                </c:pt>
                <c:pt idx="37">
                  <c:v>3.6097122435382336</c:v>
                </c:pt>
                <c:pt idx="38">
                  <c:v>3.594587490289554</c:v>
                </c:pt>
                <c:pt idx="39">
                  <c:v>3.5801683472756598</c:v>
                </c:pt>
                <c:pt idx="40">
                  <c:v>3.5664024951707778</c:v>
                </c:pt>
                <c:pt idx="41">
                  <c:v>3.5532428407948111</c:v>
                </c:pt>
                <c:pt idx="42">
                  <c:v>3.5406468684003678</c:v>
                </c:pt>
                <c:pt idx="43">
                  <c:v>3.5285760863393643</c:v>
                </c:pt>
                <c:pt idx="44">
                  <c:v>3.5169955530169936</c:v>
                </c:pt>
                <c:pt idx="45">
                  <c:v>3.4951808252528402</c:v>
                </c:pt>
                <c:pt idx="46">
                  <c:v>3.474979978769932</c:v>
                </c:pt>
                <c:pt idx="47">
                  <c:v>3.4562060844647573</c:v>
                </c:pt>
                <c:pt idx="48">
                  <c:v>3.4223297502406167</c:v>
                </c:pt>
                <c:pt idx="49">
                  <c:v>3.3539312481104271</c:v>
                </c:pt>
                <c:pt idx="50">
                  <c:v>3.301631986463859</c:v>
                </c:pt>
                <c:pt idx="51">
                  <c:v>3.2600179876770023</c:v>
                </c:pt>
                <c:pt idx="52">
                  <c:v>3.2259132944043194</c:v>
                </c:pt>
                <c:pt idx="53">
                  <c:v>3.1973184235995751</c:v>
                </c:pt>
                <c:pt idx="54">
                  <c:v>3.1729048133050957</c:v>
                </c:pt>
                <c:pt idx="55">
                  <c:v>3.1517513060267452</c:v>
                </c:pt>
                <c:pt idx="56">
                  <c:v>3.1331968080800512</c:v>
                </c:pt>
                <c:pt idx="57">
                  <c:v>3.1167531417343088</c:v>
                </c:pt>
                <c:pt idx="58">
                  <c:v>3.1020510659052176</c:v>
                </c:pt>
                <c:pt idx="59">
                  <c:v>3.088805526466845</c:v>
                </c:pt>
                <c:pt idx="60">
                  <c:v>3.0767925409344752</c:v>
                </c:pt>
                <c:pt idx="61">
                  <c:v>3.0658333829088145</c:v>
                </c:pt>
                <c:pt idx="62">
                  <c:v>3.0557834926506664</c:v>
                </c:pt>
                <c:pt idx="63">
                  <c:v>3.0465245324542605</c:v>
                </c:pt>
                <c:pt idx="64">
                  <c:v>3.0300038482447835</c:v>
                </c:pt>
                <c:pt idx="65">
                  <c:v>3.0156626225187066</c:v>
                </c:pt>
                <c:pt idx="66">
                  <c:v>3.0030627830624739</c:v>
                </c:pt>
                <c:pt idx="67">
                  <c:v>2.9918800453709462</c:v>
                </c:pt>
                <c:pt idx="68">
                  <c:v>2.9818685947117585</c:v>
                </c:pt>
                <c:pt idx="69">
                  <c:v>2.9728382887157059</c:v>
                </c:pt>
                <c:pt idx="70">
                  <c:v>2.9646394560234368</c:v>
                </c:pt>
                <c:pt idx="71">
                  <c:v>2.9571524727445975</c:v>
                </c:pt>
                <c:pt idx="72">
                  <c:v>2.9502804392047954</c:v>
                </c:pt>
                <c:pt idx="73">
                  <c:v>2.9326249814090608</c:v>
                </c:pt>
                <c:pt idx="74">
                  <c:v>2.9183256641656543</c:v>
                </c:pt>
                <c:pt idx="75">
                  <c:v>2.9064417195792012</c:v>
                </c:pt>
                <c:pt idx="76">
                  <c:v>2.8963638831632674</c:v>
                </c:pt>
                <c:pt idx="77">
                  <c:v>2.8876780441317056</c:v>
                </c:pt>
                <c:pt idx="78">
                  <c:v>2.8800916726355652</c:v>
                </c:pt>
                <c:pt idx="79">
                  <c:v>2.8733915123024554</c:v>
                </c:pt>
                <c:pt idx="80">
                  <c:v>2.8674179664509993</c:v>
                </c:pt>
                <c:pt idx="81">
                  <c:v>2.8620489168048615</c:v>
                </c:pt>
                <c:pt idx="82">
                  <c:v>2.8571891284874527</c:v>
                </c:pt>
                <c:pt idx="83">
                  <c:v>2.8527630974838467</c:v>
                </c:pt>
                <c:pt idx="84">
                  <c:v>2.8487100929004248</c:v>
                </c:pt>
                <c:pt idx="85">
                  <c:v>2.8449806404338762</c:v>
                </c:pt>
                <c:pt idx="86">
                  <c:v>2.8415339769578818</c:v>
                </c:pt>
                <c:pt idx="87">
                  <c:v>2.8383361745582403</c:v>
                </c:pt>
                <c:pt idx="88">
                  <c:v>2.8353587355138101</c:v>
                </c:pt>
                <c:pt idx="89">
                  <c:v>2.8325775246534071</c:v>
                </c:pt>
                <c:pt idx="90">
                  <c:v>2.8299719473901974</c:v>
                </c:pt>
                <c:pt idx="91">
                  <c:v>2.8275243093306193</c:v>
                </c:pt>
                <c:pt idx="92">
                  <c:v>2.8252193119036666</c:v>
                </c:pt>
                <c:pt idx="93">
                  <c:v>2.8230436511495571</c:v>
                </c:pt>
                <c:pt idx="94">
                  <c:v>2.8209856956360908</c:v>
                </c:pt>
                <c:pt idx="95">
                  <c:v>2.8190352257052473</c:v>
                </c:pt>
                <c:pt idx="96">
                  <c:v>2.817183220715584</c:v>
                </c:pt>
                <c:pt idx="97">
                  <c:v>2.8154216841819659</c:v>
                </c:pt>
                <c:pt idx="98">
                  <c:v>2.8137434990882024</c:v>
                </c:pt>
                <c:pt idx="99">
                  <c:v>2.8121423074090375</c:v>
                </c:pt>
                <c:pt idx="100">
                  <c:v>2.8106124091974225</c:v>
                </c:pt>
                <c:pt idx="101">
                  <c:v>2.8091486775911729</c:v>
                </c:pt>
                <c:pt idx="102">
                  <c:v>2.8077464868549322</c:v>
                </c:pt>
                <c:pt idx="103">
                  <c:v>2.806401651159744</c:v>
                </c:pt>
                <c:pt idx="104">
                  <c:v>2.8051103722573729</c:v>
                </c:pt>
                <c:pt idx="105">
                  <c:v>2.8038691945619658</c:v>
                </c:pt>
                <c:pt idx="106">
                  <c:v>2.802674966431363</c:v>
                </c:pt>
                <c:pt idx="107">
                  <c:v>2.8015248066619249</c:v>
                </c:pt>
                <c:pt idx="108">
                  <c:v>2.8004160753873739</c:v>
                </c:pt>
                <c:pt idx="109">
                  <c:v>2.7993463487137435</c:v>
                </c:pt>
                <c:pt idx="110">
                  <c:v>2.7983133965366989</c:v>
                </c:pt>
                <c:pt idx="111">
                  <c:v>2.7973151630800741</c:v>
                </c:pt>
                <c:pt idx="112">
                  <c:v>2.7963497497698486</c:v>
                </c:pt>
                <c:pt idx="113">
                  <c:v>2.7954154001195488</c:v>
                </c:pt>
                <c:pt idx="114">
                  <c:v>2.7945104863538131</c:v>
                </c:pt>
                <c:pt idx="115">
                  <c:v>2.7936334975388104</c:v>
                </c:pt>
                <c:pt idx="116">
                  <c:v>2.7927830290230142</c:v>
                </c:pt>
                <c:pt idx="117">
                  <c:v>2.7919577730207745</c:v>
                </c:pt>
                <c:pt idx="118">
                  <c:v>2.7911565101954068</c:v>
                </c:pt>
                <c:pt idx="119">
                  <c:v>2.7903781021188272</c:v>
                </c:pt>
                <c:pt idx="120">
                  <c:v>2.789621484501887</c:v>
                </c:pt>
                <c:pt idx="121">
                  <c:v>2.7888856611040489</c:v>
                </c:pt>
                <c:pt idx="122">
                  <c:v>2.7881696982433097</c:v>
                </c:pt>
                <c:pt idx="123">
                  <c:v>2.7874727198376985</c:v>
                </c:pt>
                <c:pt idx="124">
                  <c:v>2.7867939029186104</c:v>
                </c:pt>
                <c:pt idx="125">
                  <c:v>2.78613247356382</c:v>
                </c:pt>
                <c:pt idx="126">
                  <c:v>2.7854877032045833</c:v>
                </c:pt>
                <c:pt idx="127">
                  <c:v>2.7848589052668369</c:v>
                </c:pt>
                <c:pt idx="128">
                  <c:v>2.784245432111367</c:v>
                </c:pt>
                <c:pt idx="129">
                  <c:v>2.7836466722420066</c:v>
                </c:pt>
                <c:pt idx="130">
                  <c:v>2.7830620477545636</c:v>
                </c:pt>
                <c:pt idx="131">
                  <c:v>2.7824910120023247</c:v>
                </c:pt>
                <c:pt idx="132">
                  <c:v>2.7819330474567567</c:v>
                </c:pt>
                <c:pt idx="133">
                  <c:v>2.7813876637443946</c:v>
                </c:pt>
                <c:pt idx="134">
                  <c:v>2.7808543958430434</c:v>
                </c:pt>
                <c:pt idx="135">
                  <c:v>2.78033280242223</c:v>
                </c:pt>
                <c:pt idx="136">
                  <c:v>2.7798224643144733</c:v>
                </c:pt>
                <c:pt idx="137">
                  <c:v>2.7793229831053674</c:v>
                </c:pt>
                <c:pt idx="138">
                  <c:v>2.778833979831711</c:v>
                </c:pt>
                <c:pt idx="139">
                  <c:v>2.7783550937780457</c:v>
                </c:pt>
                <c:pt idx="140">
                  <c:v>2.7778859813629242</c:v>
                </c:pt>
                <c:pt idx="141">
                  <c:v>2.7774263151071157</c:v>
                </c:pt>
                <c:pt idx="142">
                  <c:v>2.7769757826767174</c:v>
                </c:pt>
                <c:pt idx="143">
                  <c:v>2.7765340859948373</c:v>
                </c:pt>
                <c:pt idx="144">
                  <c:v>2.7761009404161063</c:v>
                </c:pt>
                <c:pt idx="145">
                  <c:v>2.7756760739588477</c:v>
                </c:pt>
                <c:pt idx="146">
                  <c:v>2.7752592265901952</c:v>
                </c:pt>
                <c:pt idx="147">
                  <c:v>2.7748501495599145</c:v>
                </c:pt>
                <c:pt idx="148">
                  <c:v>2.774448604779034</c:v>
                </c:pt>
                <c:pt idx="149">
                  <c:v>2.7740543642397846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A-0D3D-4C73-8CBB-F5A03D6F65EE}"/>
            </c:ext>
          </c:extLst>
        </c:ser>
        <c:ser>
          <c:idx val="3"/>
          <c:order val="17"/>
          <c:tx>
            <c:v>Control Limits (99%)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'funnel_Limits&amp;Scot'!$G$11:$G$160</c:f>
              <c:numCache>
                <c:formatCode>General</c:formatCode>
                <c:ptCount val="150"/>
                <c:pt idx="0">
                  <c:v>1.0977987506988767E-2</c:v>
                </c:pt>
                <c:pt idx="1">
                  <c:v>0.10255010318318705</c:v>
                </c:pt>
                <c:pt idx="2">
                  <c:v>0.19151240986943976</c:v>
                </c:pt>
                <c:pt idx="3">
                  <c:v>0.26987886946082446</c:v>
                </c:pt>
                <c:pt idx="4">
                  <c:v>0.33975895328104994</c:v>
                </c:pt>
                <c:pt idx="5">
                  <c:v>0.4026955497460406</c:v>
                </c:pt>
                <c:pt idx="6">
                  <c:v>0.64602922664330864</c:v>
                </c:pt>
                <c:pt idx="7">
                  <c:v>0.8167477671317902</c:v>
                </c:pt>
                <c:pt idx="8">
                  <c:v>0.94628639538402504</c:v>
                </c:pt>
                <c:pt idx="9">
                  <c:v>1.0495157685859842</c:v>
                </c:pt>
                <c:pt idx="10">
                  <c:v>1.1346044116581069</c:v>
                </c:pt>
                <c:pt idx="11">
                  <c:v>1.2064989189720856</c:v>
                </c:pt>
                <c:pt idx="12">
                  <c:v>1.2684094825526917</c:v>
                </c:pt>
                <c:pt idx="13">
                  <c:v>1.3225304174332919</c:v>
                </c:pt>
                <c:pt idx="14">
                  <c:v>1.3704235912439151</c:v>
                </c:pt>
                <c:pt idx="15">
                  <c:v>1.4132374287246738</c:v>
                </c:pt>
                <c:pt idx="16">
                  <c:v>1.4518392018793422</c:v>
                </c:pt>
                <c:pt idx="17">
                  <c:v>1.486898658069618</c:v>
                </c:pt>
                <c:pt idx="18">
                  <c:v>1.5189429192682296</c:v>
                </c:pt>
                <c:pt idx="19">
                  <c:v>1.5483936882142826</c:v>
                </c:pt>
                <c:pt idx="20">
                  <c:v>1.5755931606886</c:v>
                </c:pt>
                <c:pt idx="21">
                  <c:v>1.6008225034854919</c:v>
                </c:pt>
                <c:pt idx="22">
                  <c:v>1.6243153061632394</c:v>
                </c:pt>
                <c:pt idx="23">
                  <c:v>1.6462675540477909</c:v>
                </c:pt>
                <c:pt idx="24">
                  <c:v>1.666845143075224</c:v>
                </c:pt>
                <c:pt idx="25">
                  <c:v>1.6861896252375208</c:v>
                </c:pt>
                <c:pt idx="26">
                  <c:v>1.7044226591122116</c:v>
                </c:pt>
                <c:pt idx="27">
                  <c:v>1.7216494984330244</c:v>
                </c:pt>
                <c:pt idx="28">
                  <c:v>1.7379617562810687</c:v>
                </c:pt>
                <c:pt idx="29">
                  <c:v>1.7534396170106807</c:v>
                </c:pt>
                <c:pt idx="30">
                  <c:v>1.7681536223355776</c:v>
                </c:pt>
                <c:pt idx="31">
                  <c:v>1.7821661256260821</c:v>
                </c:pt>
                <c:pt idx="32">
                  <c:v>1.7955324852049279</c:v>
                </c:pt>
                <c:pt idx="33">
                  <c:v>1.8083020504968943</c:v>
                </c:pt>
                <c:pt idx="34">
                  <c:v>1.8205189824160724</c:v>
                </c:pt>
                <c:pt idx="35">
                  <c:v>1.8322229400870911</c:v>
                </c:pt>
                <c:pt idx="36">
                  <c:v>1.8434496590090781</c:v>
                </c:pt>
                <c:pt idx="37">
                  <c:v>1.8542314404635898</c:v>
                </c:pt>
                <c:pt idx="38">
                  <c:v>1.8645975679002693</c:v>
                </c:pt>
                <c:pt idx="39">
                  <c:v>1.8745746628906415</c:v>
                </c:pt>
                <c:pt idx="40">
                  <c:v>1.884186990792228</c:v>
                </c:pt>
                <c:pt idx="41">
                  <c:v>1.8934567243442675</c:v>
                </c:pt>
                <c:pt idx="42">
                  <c:v>1.9024041718985991</c:v>
                </c:pt>
                <c:pt idx="43">
                  <c:v>1.91104797578233</c:v>
                </c:pt>
                <c:pt idx="44">
                  <c:v>1.9194052853230497</c:v>
                </c:pt>
                <c:pt idx="45">
                  <c:v>1.9353224438749206</c:v>
                </c:pt>
                <c:pt idx="46">
                  <c:v>1.9502682959256272</c:v>
                </c:pt>
                <c:pt idx="47">
                  <c:v>1.9643395876792289</c:v>
                </c:pt>
                <c:pt idx="48">
                  <c:v>1.9901821424093895</c:v>
                </c:pt>
                <c:pt idx="49">
                  <c:v>2.0442006079909656</c:v>
                </c:pt>
                <c:pt idx="50">
                  <c:v>2.0872489778100061</c:v>
                </c:pt>
                <c:pt idx="51">
                  <c:v>2.1226397762950322</c:v>
                </c:pt>
                <c:pt idx="52">
                  <c:v>2.1524278708747393</c:v>
                </c:pt>
                <c:pt idx="53">
                  <c:v>2.1779665101047221</c:v>
                </c:pt>
                <c:pt idx="54">
                  <c:v>2.2001890504623209</c:v>
                </c:pt>
                <c:pt idx="55">
                  <c:v>2.2197634149189889</c:v>
                </c:pt>
                <c:pt idx="56">
                  <c:v>2.2371821893523913</c:v>
                </c:pt>
                <c:pt idx="57">
                  <c:v>2.2528178748193066</c:v>
                </c:pt>
                <c:pt idx="58">
                  <c:v>2.2669582025112169</c:v>
                </c:pt>
                <c:pt idx="59">
                  <c:v>2.2798295046087556</c:v>
                </c:pt>
                <c:pt idx="60">
                  <c:v>2.2916126466702211</c:v>
                </c:pt>
                <c:pt idx="61">
                  <c:v>2.3024541711220978</c:v>
                </c:pt>
                <c:pt idx="62">
                  <c:v>2.3124742676462162</c:v>
                </c:pt>
                <c:pt idx="63">
                  <c:v>2.3217725874596922</c:v>
                </c:pt>
                <c:pt idx="64">
                  <c:v>2.3385246455808533</c:v>
                </c:pt>
                <c:pt idx="65">
                  <c:v>2.3532365405464439</c:v>
                </c:pt>
                <c:pt idx="66">
                  <c:v>2.3662942756905894</c:v>
                </c:pt>
                <c:pt idx="67">
                  <c:v>2.3779884067138974</c:v>
                </c:pt>
                <c:pt idx="68">
                  <c:v>2.388542457861246</c:v>
                </c:pt>
                <c:pt idx="69">
                  <c:v>2.398131622491094</c:v>
                </c:pt>
                <c:pt idx="70">
                  <c:v>2.4068954488699013</c:v>
                </c:pt>
                <c:pt idx="71">
                  <c:v>2.4149466739561301</c:v>
                </c:pt>
                <c:pt idx="72">
                  <c:v>2.4223775168225239</c:v>
                </c:pt>
                <c:pt idx="73">
                  <c:v>2.4416502619842699</c:v>
                </c:pt>
                <c:pt idx="74">
                  <c:v>2.4574537439602269</c:v>
                </c:pt>
                <c:pt idx="75">
                  <c:v>2.4707221958588752</c:v>
                </c:pt>
                <c:pt idx="76">
                  <c:v>2.4820709933167704</c:v>
                </c:pt>
                <c:pt idx="77">
                  <c:v>2.4919243690745945</c:v>
                </c:pt>
                <c:pt idx="78">
                  <c:v>2.5005856452702138</c:v>
                </c:pt>
                <c:pt idx="79">
                  <c:v>2.5082782717941772</c:v>
                </c:pt>
                <c:pt idx="80">
                  <c:v>2.515171016246966</c:v>
                </c:pt>
                <c:pt idx="81">
                  <c:v>2.5213940698909152</c:v>
                </c:pt>
                <c:pt idx="82">
                  <c:v>2.5270497058687749</c:v>
                </c:pt>
                <c:pt idx="83">
                  <c:v>2.5322195428691479</c:v>
                </c:pt>
                <c:pt idx="84">
                  <c:v>2.5369696229601613</c:v>
                </c:pt>
                <c:pt idx="85">
                  <c:v>2.5413540412048605</c:v>
                </c:pt>
                <c:pt idx="86">
                  <c:v>2.5454175914801174</c:v>
                </c:pt>
                <c:pt idx="87">
                  <c:v>2.549197729058589</c:v>
                </c:pt>
                <c:pt idx="88">
                  <c:v>2.5527260492607207</c:v>
                </c:pt>
                <c:pt idx="89">
                  <c:v>2.5560294172444213</c:v>
                </c:pt>
                <c:pt idx="90">
                  <c:v>2.5591308422699117</c:v>
                </c:pt>
                <c:pt idx="91">
                  <c:v>2.5620501620871132</c:v>
                </c:pt>
                <c:pt idx="92">
                  <c:v>2.5648045843624954</c:v>
                </c:pt>
                <c:pt idx="93">
                  <c:v>2.5674091191691586</c:v>
                </c:pt>
                <c:pt idx="94">
                  <c:v>2.5698769275459981</c:v>
                </c:pt>
                <c:pt idx="95">
                  <c:v>2.5722196047314099</c:v>
                </c:pt>
                <c:pt idx="96">
                  <c:v>2.5744474120727094</c:v>
                </c:pt>
                <c:pt idx="97">
                  <c:v>2.5765694682587554</c:v>
                </c:pt>
                <c:pt idx="98">
                  <c:v>2.5785939080521825</c:v>
                </c:pt>
                <c:pt idx="99">
                  <c:v>2.5805280148572391</c:v>
                </c:pt>
                <c:pt idx="100">
                  <c:v>2.5823783320748483</c:v>
                </c:pt>
                <c:pt idx="101">
                  <c:v>2.5841507571453084</c:v>
                </c:pt>
                <c:pt idx="102">
                  <c:v>2.5858506213739538</c:v>
                </c:pt>
                <c:pt idx="103">
                  <c:v>2.5874827580133242</c:v>
                </c:pt>
                <c:pt idx="104">
                  <c:v>2.5890515605915589</c:v>
                </c:pt>
                <c:pt idx="105">
                  <c:v>2.5905610330974422</c:v>
                </c:pt>
                <c:pt idx="106">
                  <c:v>2.5920148333332107</c:v>
                </c:pt>
                <c:pt idx="107">
                  <c:v>2.5934163105084176</c:v>
                </c:pt>
                <c:pt idx="108">
                  <c:v>2.5947685379581498</c:v>
                </c:pt>
                <c:pt idx="109">
                  <c:v>2.5960743417160663</c:v>
                </c:pt>
                <c:pt idx="110">
                  <c:v>2.5973363255492754</c:v>
                </c:pt>
                <c:pt idx="111">
                  <c:v>2.5985568929616978</c:v>
                </c:pt>
                <c:pt idx="112">
                  <c:v>2.5997382665906454</c:v>
                </c:pt>
                <c:pt idx="113">
                  <c:v>2.6008825053540683</c:v>
                </c:pt>
                <c:pt idx="114">
                  <c:v>2.6019915196505572</c:v>
                </c:pt>
                <c:pt idx="115">
                  <c:v>2.6030670848682602</c:v>
                </c:pt>
                <c:pt idx="116">
                  <c:v>2.6041108534207833</c:v>
                </c:pt>
                <c:pt idx="117">
                  <c:v>2.6051243654962914</c:v>
                </c:pt>
                <c:pt idx="118">
                  <c:v>2.6061090586793845</c:v>
                </c:pt>
                <c:pt idx="119">
                  <c:v>2.6070662765829016</c:v>
                </c:pt>
                <c:pt idx="120">
                  <c:v>2.6079972766079034</c:v>
                </c:pt>
                <c:pt idx="121">
                  <c:v>2.6089032369340681</c:v>
                </c:pt>
                <c:pt idx="122">
                  <c:v>2.609785262829146</c:v>
                </c:pt>
                <c:pt idx="123">
                  <c:v>2.6106443923545433</c:v>
                </c:pt>
                <c:pt idx="124">
                  <c:v>2.6114816015341926</c:v>
                </c:pt>
                <c:pt idx="125">
                  <c:v>2.6122978090454105</c:v>
                </c:pt>
                <c:pt idx="126">
                  <c:v>2.6130938804831443</c:v>
                </c:pt>
                <c:pt idx="127">
                  <c:v>2.6138706322427354</c:v>
                </c:pt>
                <c:pt idx="128">
                  <c:v>2.6146288350608993</c:v>
                </c:pt>
                <c:pt idx="129">
                  <c:v>2.6153692172499472</c:v>
                </c:pt>
                <c:pt idx="130">
                  <c:v>2.6160924676561699</c:v>
                </c:pt>
                <c:pt idx="131">
                  <c:v>2.6167992383697816</c:v>
                </c:pt>
                <c:pt idx="132">
                  <c:v>2.6174901472107188</c:v>
                </c:pt>
                <c:pt idx="133">
                  <c:v>2.6181657800118932</c:v>
                </c:pt>
                <c:pt idx="134">
                  <c:v>2.6188266927191188</c:v>
                </c:pt>
                <c:pt idx="135">
                  <c:v>2.6194734133248749</c:v>
                </c:pt>
                <c:pt idx="136">
                  <c:v>2.6201064436512227</c:v>
                </c:pt>
                <c:pt idx="137">
                  <c:v>2.6207262609956041</c:v>
                </c:pt>
                <c:pt idx="138">
                  <c:v>2.6213333196518049</c:v>
                </c:pt>
                <c:pt idx="139">
                  <c:v>2.6219280523171373</c:v>
                </c:pt>
                <c:pt idx="140">
                  <c:v>2.6225108713957641</c:v>
                </c:pt>
                <c:pt idx="141">
                  <c:v>2.6230821702071068</c:v>
                </c:pt>
                <c:pt idx="142">
                  <c:v>2.6236423241074118</c:v>
                </c:pt>
                <c:pt idx="143">
                  <c:v>2.6241916915317454</c:v>
                </c:pt>
                <c:pt idx="144">
                  <c:v>2.6247306149630178</c:v>
                </c:pt>
                <c:pt idx="145">
                  <c:v>2.6252594218339973</c:v>
                </c:pt>
                <c:pt idx="146">
                  <c:v>2.6257784253677254</c:v>
                </c:pt>
                <c:pt idx="147">
                  <c:v>2.6262879253612446</c:v>
                </c:pt>
                <c:pt idx="148">
                  <c:v>2.6267882089171133</c:v>
                </c:pt>
                <c:pt idx="149">
                  <c:v>2.627279551126751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B-0D3D-4C73-8CBB-F5A03D6F65EE}"/>
            </c:ext>
          </c:extLst>
        </c:ser>
        <c:ser>
          <c:idx val="19"/>
          <c:order val="18"/>
          <c:tx>
            <c:v>UCL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'funnel_Limits&amp;Scot'!$H$11:$H$160</c:f>
              <c:numCache>
                <c:formatCode>General</c:formatCode>
                <c:ptCount val="150"/>
                <c:pt idx="0">
                  <c:v>87.601081611244638</c:v>
                </c:pt>
                <c:pt idx="1">
                  <c:v>43.040682865671982</c:v>
                </c:pt>
                <c:pt idx="2">
                  <c:v>28.788392802514011</c:v>
                </c:pt>
                <c:pt idx="3">
                  <c:v>22.278849661268964</c:v>
                </c:pt>
                <c:pt idx="4">
                  <c:v>18.535889150054953</c:v>
                </c:pt>
                <c:pt idx="5">
                  <c:v>16.096980675107186</c:v>
                </c:pt>
                <c:pt idx="6">
                  <c:v>10.658199428426405</c:v>
                </c:pt>
                <c:pt idx="7">
                  <c:v>8.6089490773656543</c:v>
                </c:pt>
                <c:pt idx="8">
                  <c:v>7.5099853971151456</c:v>
                </c:pt>
                <c:pt idx="9">
                  <c:v>6.8150758011792627</c:v>
                </c:pt>
                <c:pt idx="10">
                  <c:v>6.3312661286328815</c:v>
                </c:pt>
                <c:pt idx="11">
                  <c:v>5.9724514933476485</c:v>
                </c:pt>
                <c:pt idx="12">
                  <c:v>5.6941804439636297</c:v>
                </c:pt>
                <c:pt idx="13">
                  <c:v>5.4710805281566852</c:v>
                </c:pt>
                <c:pt idx="14">
                  <c:v>5.28756157945823</c:v>
                </c:pt>
                <c:pt idx="15">
                  <c:v>5.133487269322039</c:v>
                </c:pt>
                <c:pt idx="16">
                  <c:v>5.0019656223266153</c:v>
                </c:pt>
                <c:pt idx="17">
                  <c:v>4.8881372115235671</c:v>
                </c:pt>
                <c:pt idx="18">
                  <c:v>4.7884710470383576</c:v>
                </c:pt>
                <c:pt idx="19">
                  <c:v>4.7003355654627006</c:v>
                </c:pt>
                <c:pt idx="20">
                  <c:v>4.6217266312655898</c:v>
                </c:pt>
                <c:pt idx="21">
                  <c:v>4.551089153790457</c:v>
                </c:pt>
                <c:pt idx="22">
                  <c:v>4.4871966420806109</c:v>
                </c:pt>
                <c:pt idx="23">
                  <c:v>4.4290677915105565</c:v>
                </c:pt>
                <c:pt idx="24">
                  <c:v>4.3759074154707749</c:v>
                </c:pt>
                <c:pt idx="25">
                  <c:v>4.3270637835219263</c:v>
                </c:pt>
                <c:pt idx="26">
                  <c:v>4.2819972622103135</c:v>
                </c:pt>
                <c:pt idx="27">
                  <c:v>4.2402568972240751</c:v>
                </c:pt>
                <c:pt idx="28">
                  <c:v>4.2014626748509682</c:v>
                </c:pt>
                <c:pt idx="29">
                  <c:v>4.1652919105706374</c:v>
                </c:pt>
                <c:pt idx="30">
                  <c:v>4.1314686807781795</c:v>
                </c:pt>
                <c:pt idx="31">
                  <c:v>4.0997555283498111</c:v>
                </c:pt>
                <c:pt idx="32">
                  <c:v>4.0699468880399001</c:v>
                </c:pt>
                <c:pt idx="33">
                  <c:v>4.0418638273267264</c:v>
                </c:pt>
                <c:pt idx="34">
                  <c:v>4.0153498038580251</c:v>
                </c:pt>
                <c:pt idx="35">
                  <c:v>3.9902672160943555</c:v>
                </c:pt>
                <c:pt idx="36">
                  <c:v>3.9664945783647121</c:v>
                </c:pt>
                <c:pt idx="37">
                  <c:v>3.9439241915476138</c:v>
                </c:pt>
                <c:pt idx="38">
                  <c:v>3.9224602102023374</c:v>
                </c:pt>
                <c:pt idx="39">
                  <c:v>3.9020170291186429</c:v>
                </c:pt>
                <c:pt idx="40">
                  <c:v>3.8825179289692153</c:v>
                </c:pt>
                <c:pt idx="41">
                  <c:v>3.8638939334795723</c:v>
                </c:pt>
                <c:pt idx="42">
                  <c:v>3.8460828403061713</c:v>
                </c:pt>
                <c:pt idx="43">
                  <c:v>3.8290283953794657</c:v>
                </c:pt>
                <c:pt idx="44">
                  <c:v>3.8126795863674254</c:v>
                </c:pt>
                <c:pt idx="45">
                  <c:v>3.781917476023497</c:v>
                </c:pt>
                <c:pt idx="46">
                  <c:v>3.753472155460718</c:v>
                </c:pt>
                <c:pt idx="47">
                  <c:v>3.7270718854648286</c:v>
                </c:pt>
                <c:pt idx="48">
                  <c:v>3.6795224968708635</c:v>
                </c:pt>
                <c:pt idx="49">
                  <c:v>3.5838713237883049</c:v>
                </c:pt>
                <c:pt idx="50">
                  <c:v>3.5110627991373224</c:v>
                </c:pt>
                <c:pt idx="51">
                  <c:v>3.4533395639928237</c:v>
                </c:pt>
                <c:pt idx="52">
                  <c:v>3.4061744900231736</c:v>
                </c:pt>
                <c:pt idx="53">
                  <c:v>3.3667296616144018</c:v>
                </c:pt>
                <c:pt idx="54">
                  <c:v>3.3331262836656723</c:v>
                </c:pt>
                <c:pt idx="55">
                  <c:v>3.304065792681063</c:v>
                </c:pt>
                <c:pt idx="56">
                  <c:v>3.2786188076284328</c:v>
                </c:pt>
                <c:pt idx="57">
                  <c:v>3.2561007127346877</c:v>
                </c:pt>
                <c:pt idx="58">
                  <c:v>3.235994819117948</c:v>
                </c:pt>
                <c:pt idx="59">
                  <c:v>3.2179030288969108</c:v>
                </c:pt>
                <c:pt idx="60">
                  <c:v>3.2015130947488584</c:v>
                </c:pt>
                <c:pt idx="61">
                  <c:v>3.1865762669228239</c:v>
                </c:pt>
                <c:pt idx="62">
                  <c:v>3.1728916507265339</c:v>
                </c:pt>
                <c:pt idx="63">
                  <c:v>3.1602950202322218</c:v>
                </c:pt>
                <c:pt idx="64">
                  <c:v>3.1378453377757709</c:v>
                </c:pt>
                <c:pt idx="65">
                  <c:v>3.1183848977771853</c:v>
                </c:pt>
                <c:pt idx="66">
                  <c:v>3.1013087903266174</c:v>
                </c:pt>
                <c:pt idx="67">
                  <c:v>3.0861700682564246</c:v>
                </c:pt>
                <c:pt idx="68">
                  <c:v>3.0726305018071018</c:v>
                </c:pt>
                <c:pt idx="69">
                  <c:v>3.0604288565976017</c:v>
                </c:pt>
                <c:pt idx="70">
                  <c:v>3.0493597803870864</c:v>
                </c:pt>
                <c:pt idx="71">
                  <c:v>3.0392593499599667</c:v>
                </c:pt>
                <c:pt idx="72">
                  <c:v>3.029994932278762</c:v>
                </c:pt>
                <c:pt idx="73">
                  <c:v>3.0062212928547583</c:v>
                </c:pt>
                <c:pt idx="74">
                  <c:v>2.9869968446310575</c:v>
                </c:pt>
                <c:pt idx="75">
                  <c:v>2.9710403170144364</c:v>
                </c:pt>
                <c:pt idx="76">
                  <c:v>2.9575236052285931</c:v>
                </c:pt>
                <c:pt idx="77">
                  <c:v>2.94588481361723</c:v>
                </c:pt>
                <c:pt idx="78">
                  <c:v>2.9357275965541407</c:v>
                </c:pt>
                <c:pt idx="79">
                  <c:v>2.9267633830787045</c:v>
                </c:pt>
                <c:pt idx="80">
                  <c:v>2.9187764550385307</c:v>
                </c:pt>
                <c:pt idx="81">
                  <c:v>2.9116019168230904</c:v>
                </c:pt>
                <c:pt idx="82">
                  <c:v>2.9051112888148216</c:v>
                </c:pt>
                <c:pt idx="83">
                  <c:v>2.8992027927267956</c:v>
                </c:pt>
                <c:pt idx="84">
                  <c:v>2.8937946248198361</c:v>
                </c:pt>
                <c:pt idx="85">
                  <c:v>2.8888201890222325</c:v>
                </c:pt>
                <c:pt idx="86">
                  <c:v>2.8842246493958159</c:v>
                </c:pt>
                <c:pt idx="87">
                  <c:v>2.8799623912979397</c:v>
                </c:pt>
                <c:pt idx="88">
                  <c:v>2.8759951212731703</c:v>
                </c:pt>
                <c:pt idx="89">
                  <c:v>2.8722904241714944</c:v>
                </c:pt>
                <c:pt idx="90">
                  <c:v>2.8688206529851419</c:v>
                </c:pt>
                <c:pt idx="91">
                  <c:v>2.8655620644286515</c:v>
                </c:pt>
                <c:pt idx="92">
                  <c:v>2.8624941384960949</c:v>
                </c:pt>
                <c:pt idx="93">
                  <c:v>2.8595990374683007</c:v>
                </c:pt>
                <c:pt idx="94">
                  <c:v>2.8568611718262344</c:v>
                </c:pt>
                <c:pt idx="95">
                  <c:v>2.8542668489827818</c:v>
                </c:pt>
                <c:pt idx="96">
                  <c:v>2.8518039867951992</c:v>
                </c:pt>
                <c:pt idx="97">
                  <c:v>2.8494618782047629</c:v>
                </c:pt>
                <c:pt idx="98">
                  <c:v>2.8472309965649019</c:v>
                </c:pt>
                <c:pt idx="99">
                  <c:v>2.8451028336024202</c:v>
                </c:pt>
                <c:pt idx="100">
                  <c:v>2.8430697637414326</c:v>
                </c:pt>
                <c:pt idx="101">
                  <c:v>2.841124929869387</c:v>
                </c:pt>
                <c:pt idx="102">
                  <c:v>2.8392621466542529</c:v>
                </c:pt>
                <c:pt idx="103">
                  <c:v>2.837475818314235</c:v>
                </c:pt>
                <c:pt idx="104">
                  <c:v>2.8357608683556199</c:v>
                </c:pt>
                <c:pt idx="105">
                  <c:v>2.8341126792742677</c:v>
                </c:pt>
                <c:pt idx="106">
                  <c:v>2.8325270405937522</c:v>
                </c:pt>
                <c:pt idx="107">
                  <c:v>2.831000103912062</c:v>
                </c:pt>
                <c:pt idx="108">
                  <c:v>2.8295283438669845</c:v>
                </c:pt>
                <c:pt idx="109">
                  <c:v>2.8281085241211827</c:v>
                </c:pt>
                <c:pt idx="110">
                  <c:v>2.8267376676219094</c:v>
                </c:pt>
                <c:pt idx="111">
                  <c:v>2.8254130305149583</c:v>
                </c:pt>
                <c:pt idx="112">
                  <c:v>2.8241320791940976</c:v>
                </c:pt>
                <c:pt idx="113">
                  <c:v>2.8228924700502835</c:v>
                </c:pt>
                <c:pt idx="114">
                  <c:v>2.8216920315534031</c:v>
                </c:pt>
                <c:pt idx="115">
                  <c:v>2.8205287483556591</c:v>
                </c:pt>
                <c:pt idx="116">
                  <c:v>2.8194007471526019</c:v>
                </c:pt>
                <c:pt idx="117">
                  <c:v>2.8183062840767525</c:v>
                </c:pt>
                <c:pt idx="118">
                  <c:v>2.8172437334313871</c:v>
                </c:pt>
                <c:pt idx="119">
                  <c:v>2.8162115775993657</c:v>
                </c:pt>
                <c:pt idx="120">
                  <c:v>2.8152083979849372</c:v>
                </c:pt>
                <c:pt idx="121">
                  <c:v>2.8142328668658978</c:v>
                </c:pt>
                <c:pt idx="122">
                  <c:v>2.8132837400499553</c:v>
                </c:pt>
                <c:pt idx="123">
                  <c:v>2.812359850243201</c:v>
                </c:pt>
                <c:pt idx="124">
                  <c:v>2.8114601010505202</c:v>
                </c:pt>
                <c:pt idx="125">
                  <c:v>2.8105834615380223</c:v>
                </c:pt>
                <c:pt idx="126">
                  <c:v>2.8097289612963374</c:v>
                </c:pt>
                <c:pt idx="127">
                  <c:v>2.8088956859511809</c:v>
                </c:pt>
                <c:pt idx="128">
                  <c:v>2.8080827730740858</c:v>
                </c:pt>
                <c:pt idx="129">
                  <c:v>2.8072894084518492</c:v>
                </c:pt>
                <c:pt idx="130">
                  <c:v>2.8065148226780909</c:v>
                </c:pt>
                <c:pt idx="131">
                  <c:v>2.8057582880345917</c:v>
                </c:pt>
                <c:pt idx="132">
                  <c:v>2.8050191156337378</c:v>
                </c:pt>
                <c:pt idx="133">
                  <c:v>2.8042966527966486</c:v>
                </c:pt>
                <c:pt idx="134">
                  <c:v>2.8035902806443462</c:v>
                </c:pt>
                <c:pt idx="135">
                  <c:v>2.8028994118818327</c:v>
                </c:pt>
                <c:pt idx="136">
                  <c:v>2.8022234887570732</c:v>
                </c:pt>
                <c:pt idx="137">
                  <c:v>2.8015619811788213</c:v>
                </c:pt>
                <c:pt idx="138">
                  <c:v>2.8009143849788662</c:v>
                </c:pt>
                <c:pt idx="139">
                  <c:v>2.800280220305813</c:v>
                </c:pt>
                <c:pt idx="140">
                  <c:v>2.7996590301387805</c:v>
                </c:pt>
                <c:pt idx="141">
                  <c:v>2.7990503789105876</c:v>
                </c:pt>
                <c:pt idx="142">
                  <c:v>2.7984538512310224</c:v>
                </c:pt>
                <c:pt idx="143">
                  <c:v>2.7978690507017143</c:v>
                </c:pt>
                <c:pt idx="144">
                  <c:v>2.7972955988149462</c:v>
                </c:pt>
                <c:pt idx="145">
                  <c:v>2.7967331339294699</c:v>
                </c:pt>
                <c:pt idx="146">
                  <c:v>2.796181310317043</c:v>
                </c:pt>
                <c:pt idx="147">
                  <c:v>2.7956397972739944</c:v>
                </c:pt>
                <c:pt idx="148">
                  <c:v>2.7951082782926373</c:v>
                </c:pt>
                <c:pt idx="149">
                  <c:v>2.7945864502878273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C-0D3D-4C73-8CBB-F5A03D6F65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342400"/>
        <c:axId val="58409728"/>
      </c:scatterChart>
      <c:valAx>
        <c:axId val="58342400"/>
        <c:scaling>
          <c:orientation val="minMax"/>
          <c:max val="25000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8409728"/>
        <c:crosses val="autoZero"/>
        <c:crossBetween val="midCat"/>
        <c:majorUnit val="25000"/>
        <c:minorUnit val="4000"/>
      </c:valAx>
      <c:valAx>
        <c:axId val="58409728"/>
        <c:scaling>
          <c:orientation val="minMax"/>
          <c:max val="4"/>
          <c:min val="1.35"/>
        </c:scaling>
        <c:delete val="0"/>
        <c:axPos val="l"/>
        <c:numFmt formatCode="0.0%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8342400"/>
        <c:crosses val="autoZero"/>
        <c:crossBetween val="midCat"/>
        <c:majorUnit val="0.30000000000000032"/>
        <c:minorUnit val="0.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egendEntry>
        <c:idx val="12"/>
        <c:delete val="1"/>
      </c:legendEntry>
      <c:legendEntry>
        <c:idx val="13"/>
        <c:delete val="1"/>
      </c:legendEntry>
      <c:legendEntry>
        <c:idx val="16"/>
        <c:delete val="1"/>
      </c:legendEntry>
      <c:legendEntry>
        <c:idx val="18"/>
        <c:delete val="1"/>
      </c:legendEntry>
      <c:layout>
        <c:manualLayout>
          <c:xMode val="edge"/>
          <c:yMode val="edge"/>
          <c:x val="0.29891478978983066"/>
          <c:y val="1.1529487179487301E-2"/>
          <c:w val="0.39223198198199088"/>
          <c:h val="5.5807051282051323E-2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1496062992127838" l="0.6299212598425401" r="0.23622047244094491" t="0.39370078740157488" header="0.31496062992128965" footer="0.3149606299212896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8852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KPI_3!$B$95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KPI_3!$C$93:$O$94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KPI_3!$C$95:$O$95</c:f>
              <c:numCache>
                <c:formatCode>###,??0.00;\-#,##0.00;\-;@</c:formatCode>
                <c:ptCount val="13"/>
                <c:pt idx="0">
                  <c:v>2.4757859547088588</c:v>
                </c:pt>
                <c:pt idx="1">
                  <c:v>2.6309096374200243</c:v>
                </c:pt>
                <c:pt idx="2">
                  <c:v>3.0742627541824947</c:v>
                </c:pt>
                <c:pt idx="3">
                  <c:v>3.5510008966092945</c:v>
                </c:pt>
                <c:pt idx="4">
                  <c:v>3.2583186608633139</c:v>
                </c:pt>
                <c:pt idx="5">
                  <c:v>2.6776949128825396</c:v>
                </c:pt>
                <c:pt idx="6">
                  <c:v>2.4226894799197169</c:v>
                </c:pt>
                <c:pt idx="7">
                  <c:v>2.4841945544971757</c:v>
                </c:pt>
                <c:pt idx="8">
                  <c:v>2.5466900231517275</c:v>
                </c:pt>
                <c:pt idx="9">
                  <c:v>2.7668373177584922</c:v>
                </c:pt>
                <c:pt idx="10">
                  <c:v>3.2705837956697015</c:v>
                </c:pt>
                <c:pt idx="11">
                  <c:v>3.3577024079761433</c:v>
                </c:pt>
                <c:pt idx="12">
                  <c:v>3.2305328553296668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0BE-460A-89C9-2ACBDE6F6C79}"/>
            </c:ext>
          </c:extLst>
        </c:ser>
        <c:ser>
          <c:idx val="1"/>
          <c:order val="1"/>
          <c:tx>
            <c:strRef>
              <c:f>KPI_3!$B$96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KPI_3!$C$93:$O$94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KPI_3!$C$96:$O$96</c:f>
              <c:numCache>
                <c:formatCode>###,??0.00;\-#,##0.00;\-;@</c:formatCode>
                <c:ptCount val="13"/>
                <c:pt idx="0">
                  <c:v>1.4989659032692635</c:v>
                </c:pt>
                <c:pt idx="1">
                  <c:v>1.5316359192705395</c:v>
                </c:pt>
                <c:pt idx="2">
                  <c:v>1.8243970213234608</c:v>
                </c:pt>
                <c:pt idx="3">
                  <c:v>2.1897780723164209</c:v>
                </c:pt>
                <c:pt idx="4">
                  <c:v>2.0666954671021078</c:v>
                </c:pt>
                <c:pt idx="5">
                  <c:v>1.7339426201757089</c:v>
                </c:pt>
                <c:pt idx="6">
                  <c:v>1.5998180722312405</c:v>
                </c:pt>
                <c:pt idx="7">
                  <c:v>1.6892812779557391</c:v>
                </c:pt>
                <c:pt idx="8">
                  <c:v>1.7307098538536185</c:v>
                </c:pt>
                <c:pt idx="9">
                  <c:v>1.8968634722288633</c:v>
                </c:pt>
                <c:pt idx="10">
                  <c:v>2.2929250057135397</c:v>
                </c:pt>
                <c:pt idx="11">
                  <c:v>2.3459162616645672</c:v>
                </c:pt>
                <c:pt idx="12">
                  <c:v>2.2331950190564074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BE-460A-89C9-2ACBDE6F6C79}"/>
            </c:ext>
          </c:extLst>
        </c:ser>
        <c:ser>
          <c:idx val="2"/>
          <c:order val="2"/>
          <c:tx>
            <c:strRef>
              <c:f>KPI_3!$B$97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KPI_3!$C$93:$O$94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KPI_3!$C$97:$O$97</c:f>
              <c:numCache>
                <c:formatCode>###,??0.00;\-#,##0.00;\-;@</c:formatCode>
                <c:ptCount val="13"/>
                <c:pt idx="0">
                  <c:v>1.9416140947953846</c:v>
                </c:pt>
                <c:pt idx="1">
                  <c:v>2.0312753346424772</c:v>
                </c:pt>
                <c:pt idx="2">
                  <c:v>2.395067610882653</c:v>
                </c:pt>
                <c:pt idx="3">
                  <c:v>2.8150258518323503</c:v>
                </c:pt>
                <c:pt idx="4">
                  <c:v>2.6195557377937306</c:v>
                </c:pt>
                <c:pt idx="5">
                  <c:v>2.1743211367847142</c:v>
                </c:pt>
                <c:pt idx="6">
                  <c:v>1.983203400792926</c:v>
                </c:pt>
                <c:pt idx="7">
                  <c:v>2.0586734668895543</c:v>
                </c:pt>
                <c:pt idx="8">
                  <c:v>2.1097897590568926</c:v>
                </c:pt>
                <c:pt idx="9">
                  <c:v>2.3045156724382299</c:v>
                </c:pt>
                <c:pt idx="10">
                  <c:v>2.7559664056176243</c:v>
                </c:pt>
                <c:pt idx="11">
                  <c:v>2.8281240885073706</c:v>
                </c:pt>
                <c:pt idx="12">
                  <c:v>2.7096779684276933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BE-460A-89C9-2ACBDE6F6C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2976"/>
        <c:axId val="58464896"/>
      </c:lineChart>
      <c:catAx>
        <c:axId val="584629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176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58464896"/>
        <c:crosses val="autoZero"/>
        <c:auto val="1"/>
        <c:lblAlgn val="ctr"/>
        <c:lblOffset val="100"/>
        <c:noMultiLvlLbl val="0"/>
      </c:catAx>
      <c:valAx>
        <c:axId val="58464896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Positivty</a:t>
                </a:r>
              </a:p>
            </c:rich>
          </c:tx>
          <c:layout>
            <c:manualLayout>
              <c:xMode val="edge"/>
              <c:yMode val="edge"/>
              <c:x val="7.6209810002691621E-3"/>
              <c:y val="0.36256284994758048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crossAx val="58462976"/>
        <c:crosses val="autoZero"/>
        <c:crossBetween val="between"/>
        <c:dispUnits>
          <c:builtInUnit val="hundreds"/>
        </c:dispUnits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91" l="0.70000000000000062" r="0.70000000000000062" t="0.750000000000009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8509316770186396E-2"/>
          <c:y val="9.8944191919193264E-2"/>
          <c:w val="0.95155279503101742"/>
          <c:h val="0.7196207070707396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KPI_4!$B$25</c:f>
              <c:strCache>
                <c:ptCount val="1"/>
                <c:pt idx="0">
                  <c:v>0 to 4 weeks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6350">
              <a:solidFill>
                <a:srgbClr val="002060"/>
              </a:solidFill>
            </a:ln>
          </c:spPr>
          <c:invertIfNegative val="0"/>
          <c:cat>
            <c:strRef>
              <c:f>KPI_4!$C$12:$Q$12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KPI_4!$C$25:$Q$25</c:f>
              <c:numCache>
                <c:formatCode>###,??0.0;\-#,##0.0;\-;@</c:formatCode>
                <c:ptCount val="15"/>
                <c:pt idx="0">
                  <c:v>10.832811521603006</c:v>
                </c:pt>
                <c:pt idx="1">
                  <c:v>9.7363083164300193</c:v>
                </c:pt>
                <c:pt idx="2">
                  <c:v>89.318885448916404</c:v>
                </c:pt>
                <c:pt idx="3">
                  <c:v>75.203552923760171</c:v>
                </c:pt>
                <c:pt idx="4">
                  <c:v>43.412322274881518</c:v>
                </c:pt>
                <c:pt idx="5">
                  <c:v>30.804020100502509</c:v>
                </c:pt>
                <c:pt idx="6">
                  <c:v>26.395648439736618</c:v>
                </c:pt>
                <c:pt idx="7">
                  <c:v>20.172009382329943</c:v>
                </c:pt>
                <c:pt idx="8">
                  <c:v>25.763016157989227</c:v>
                </c:pt>
                <c:pt idx="9">
                  <c:v>57.154605263157897</c:v>
                </c:pt>
                <c:pt idx="10">
                  <c:v>48.780487804878049</c:v>
                </c:pt>
                <c:pt idx="11">
                  <c:v>69.811320754716974</c:v>
                </c:pt>
                <c:pt idx="12">
                  <c:v>58.333333333333336</c:v>
                </c:pt>
                <c:pt idx="13">
                  <c:v>84.782608695652172</c:v>
                </c:pt>
                <c:pt idx="14">
                  <c:v>38.861788617886177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A9-466F-BD33-FF6F20D416BD}"/>
            </c:ext>
          </c:extLst>
        </c:ser>
        <c:ser>
          <c:idx val="1"/>
          <c:order val="1"/>
          <c:tx>
            <c:strRef>
              <c:f>KPI_4!$B$26</c:f>
              <c:strCache>
                <c:ptCount val="1"/>
                <c:pt idx="0">
                  <c:v>&gt;4 to 8 weeks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6350">
              <a:solidFill>
                <a:srgbClr val="002060"/>
              </a:solidFill>
            </a:ln>
          </c:spPr>
          <c:invertIfNegative val="0"/>
          <c:cat>
            <c:strRef>
              <c:f>KPI_4!$C$12:$Q$12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KPI_4!$C$26:$Q$26</c:f>
              <c:numCache>
                <c:formatCode>###,??0.0;\-#,##0.0;\-;@</c:formatCode>
                <c:ptCount val="15"/>
                <c:pt idx="0">
                  <c:v>45.272385723231054</c:v>
                </c:pt>
                <c:pt idx="1">
                  <c:v>77.281947261663291</c:v>
                </c:pt>
                <c:pt idx="2">
                  <c:v>8.9783281733746119</c:v>
                </c:pt>
                <c:pt idx="3">
                  <c:v>12.953367875647666</c:v>
                </c:pt>
                <c:pt idx="4">
                  <c:v>45.308056872037916</c:v>
                </c:pt>
                <c:pt idx="5">
                  <c:v>45.175879396984925</c:v>
                </c:pt>
                <c:pt idx="6">
                  <c:v>33.323790438018897</c:v>
                </c:pt>
                <c:pt idx="7">
                  <c:v>36.121970289288505</c:v>
                </c:pt>
                <c:pt idx="8">
                  <c:v>33.842010771992818</c:v>
                </c:pt>
                <c:pt idx="9">
                  <c:v>26.891447368421051</c:v>
                </c:pt>
                <c:pt idx="10">
                  <c:v>36.585365853658537</c:v>
                </c:pt>
                <c:pt idx="11">
                  <c:v>25.471698113207548</c:v>
                </c:pt>
                <c:pt idx="12">
                  <c:v>31.73076923076923</c:v>
                </c:pt>
                <c:pt idx="13">
                  <c:v>10.144927536231885</c:v>
                </c:pt>
                <c:pt idx="14">
                  <c:v>34.222222222222221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A9-466F-BD33-FF6F20D416BD}"/>
            </c:ext>
          </c:extLst>
        </c:ser>
        <c:ser>
          <c:idx val="2"/>
          <c:order val="2"/>
          <c:tx>
            <c:strRef>
              <c:f>KPI_4!$B$27</c:f>
              <c:strCache>
                <c:ptCount val="1"/>
                <c:pt idx="0">
                  <c:v>&gt;8 weeks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 w="6350">
              <a:solidFill>
                <a:srgbClr val="002060"/>
              </a:solidFill>
            </a:ln>
          </c:spPr>
          <c:invertIfNegative val="0"/>
          <c:cat>
            <c:strRef>
              <c:f>KPI_4!$C$12:$Q$12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KPI_4!$C$27:$Q$27</c:f>
              <c:numCache>
                <c:formatCode>###,??0.0;\-#,##0.0;\-;@</c:formatCode>
                <c:ptCount val="15"/>
                <c:pt idx="0">
                  <c:v>43.894802755165934</c:v>
                </c:pt>
                <c:pt idx="1">
                  <c:v>12.981744421906694</c:v>
                </c:pt>
                <c:pt idx="2">
                  <c:v>1.7027863777089782</c:v>
                </c:pt>
                <c:pt idx="3">
                  <c:v>11.843079200592154</c:v>
                </c:pt>
                <c:pt idx="4">
                  <c:v>11.279620853080569</c:v>
                </c:pt>
                <c:pt idx="5">
                  <c:v>24.020100502512562</c:v>
                </c:pt>
                <c:pt idx="6">
                  <c:v>40.280561122244492</c:v>
                </c:pt>
                <c:pt idx="7">
                  <c:v>43.706020328381548</c:v>
                </c:pt>
                <c:pt idx="8">
                  <c:v>40.394973070017954</c:v>
                </c:pt>
                <c:pt idx="9">
                  <c:v>15.953947368421053</c:v>
                </c:pt>
                <c:pt idx="10">
                  <c:v>14.634146341463413</c:v>
                </c:pt>
                <c:pt idx="11">
                  <c:v>4.716981132075472</c:v>
                </c:pt>
                <c:pt idx="12">
                  <c:v>9.9358974358974361</c:v>
                </c:pt>
                <c:pt idx="13">
                  <c:v>5.0724637681159424</c:v>
                </c:pt>
                <c:pt idx="14">
                  <c:v>26.915989159891602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A9-466F-BD33-FF6F20D416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59077376"/>
        <c:axId val="59078912"/>
      </c:barChart>
      <c:catAx>
        <c:axId val="59077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078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078912"/>
        <c:scaling>
          <c:orientation val="minMax"/>
          <c:max val="10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077376"/>
        <c:crosses val="autoZero"/>
        <c:crossBetween val="between"/>
        <c:dispUnits>
          <c:builtInUnit val="hundreds"/>
        </c:dispUnits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5893460960963347"/>
          <c:y val="2.1322474747474746E-2"/>
          <c:w val="0.28447654912703302"/>
          <c:h val="6.145530303030302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1496062992127344" l="0.62992125984253466" r="0.23622047244094491" t="0.39370078740157488" header="0.5" footer="0.5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02927927934577E-2"/>
          <c:y val="6.4467307692307713E-2"/>
          <c:w val="0.92833415915915918"/>
          <c:h val="0.7383427350427350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KPI_5!$B$15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KPI_5!$C$13:$Q$13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KPI_5!$C$15:$Q$15</c:f>
              <c:numCache>
                <c:formatCode>###,??0.0;\-#,##0.0;\-;@</c:formatCode>
                <c:ptCount val="15"/>
                <c:pt idx="0">
                  <c:v>78.10902896081771</c:v>
                </c:pt>
                <c:pt idx="1">
                  <c:v>81.621621621621614</c:v>
                </c:pt>
                <c:pt idx="2">
                  <c:v>81.149425287356323</c:v>
                </c:pt>
                <c:pt idx="3">
                  <c:v>80.394304490690033</c:v>
                </c:pt>
                <c:pt idx="4">
                  <c:v>74.718397997496865</c:v>
                </c:pt>
                <c:pt idx="5">
                  <c:v>78.4688995215311</c:v>
                </c:pt>
                <c:pt idx="6">
                  <c:v>65.056360708534626</c:v>
                </c:pt>
                <c:pt idx="7">
                  <c:v>71.859785783836415</c:v>
                </c:pt>
                <c:pt idx="8">
                  <c:v>66.59707724425887</c:v>
                </c:pt>
                <c:pt idx="9">
                  <c:v>70.814592703648174</c:v>
                </c:pt>
                <c:pt idx="10">
                  <c:v>73.4375</c:v>
                </c:pt>
                <c:pt idx="11">
                  <c:v>87.012987012987011</c:v>
                </c:pt>
                <c:pt idx="12">
                  <c:v>82.146160962072159</c:v>
                </c:pt>
                <c:pt idx="13">
                  <c:v>86.746987951807228</c:v>
                </c:pt>
                <c:pt idx="14">
                  <c:v>72.897711607389027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7D-46B6-BB9B-8F54F0DA1402}"/>
            </c:ext>
          </c:extLst>
        </c:ser>
        <c:ser>
          <c:idx val="0"/>
          <c:order val="1"/>
          <c:tx>
            <c:strRef>
              <c:f>KPI_5!$B$16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KPI_5!$C$13:$Q$13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KPI_5!$C$16:$Q$16</c:f>
              <c:numCache>
                <c:formatCode>###,??0.0;\-#,##0.0;\-;@</c:formatCode>
                <c:ptCount val="15"/>
                <c:pt idx="0">
                  <c:v>75.055187637969084</c:v>
                </c:pt>
                <c:pt idx="1">
                  <c:v>77.642276422764226</c:v>
                </c:pt>
                <c:pt idx="2">
                  <c:v>80.939226519337012</c:v>
                </c:pt>
                <c:pt idx="3">
                  <c:v>83.041722745625847</c:v>
                </c:pt>
                <c:pt idx="4">
                  <c:v>72.813990461049286</c:v>
                </c:pt>
                <c:pt idx="5">
                  <c:v>76.615104640582345</c:v>
                </c:pt>
                <c:pt idx="6">
                  <c:v>63.932291666666664</c:v>
                </c:pt>
                <c:pt idx="7">
                  <c:v>73.405698778833113</c:v>
                </c:pt>
                <c:pt idx="8">
                  <c:v>67.042253521126753</c:v>
                </c:pt>
                <c:pt idx="9">
                  <c:v>66.90837178642056</c:v>
                </c:pt>
                <c:pt idx="10">
                  <c:v>81.395348837209298</c:v>
                </c:pt>
                <c:pt idx="11">
                  <c:v>79.591836734693871</c:v>
                </c:pt>
                <c:pt idx="12">
                  <c:v>80.57553956834532</c:v>
                </c:pt>
                <c:pt idx="13">
                  <c:v>89.189189189189193</c:v>
                </c:pt>
                <c:pt idx="14">
                  <c:v>71.823406002006749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7D-46B6-BB9B-8F54F0DA14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59464704"/>
        <c:axId val="59474688"/>
      </c:barChart>
      <c:catAx>
        <c:axId val="59464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474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474688"/>
        <c:scaling>
          <c:orientation val="minMax"/>
          <c:max val="100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464704"/>
        <c:crosses val="autoZero"/>
        <c:crossBetween val="between"/>
        <c:majorUnit val="10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44954954954982"/>
          <c:y val="1.8557478632478901E-2"/>
          <c:w val="0.17726756756757592"/>
          <c:h val="3.55823752119480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5386" l="0.70866141732288546" r="0.70866141732288546" t="0.74803149606305386" header="0.31496062992129187" footer="0.31496062992129187"/>
    <c:pageSetup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504729729729772E-2"/>
          <c:y val="6.8223344520459445E-2"/>
          <c:w val="0.91689271771771752"/>
          <c:h val="0.77614294871792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KPI_6!$B$13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KPI_6!$C$11:$Q$11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KPI_6!$C$13:$Q$13</c:f>
              <c:numCache>
                <c:formatCode>###,??0.0;\-#,##0.0;\-;@</c:formatCode>
                <c:ptCount val="15"/>
                <c:pt idx="0">
                  <c:v>94.220283533260627</c:v>
                </c:pt>
                <c:pt idx="1">
                  <c:v>97.019867549668874</c:v>
                </c:pt>
                <c:pt idx="2">
                  <c:v>94.617563739376777</c:v>
                </c:pt>
                <c:pt idx="3">
                  <c:v>96.457765667574932</c:v>
                </c:pt>
                <c:pt idx="4">
                  <c:v>95.979899497487438</c:v>
                </c:pt>
                <c:pt idx="5">
                  <c:v>94.599303135888505</c:v>
                </c:pt>
                <c:pt idx="6">
                  <c:v>96.930693069306926</c:v>
                </c:pt>
                <c:pt idx="7">
                  <c:v>96.070460704607044</c:v>
                </c:pt>
                <c:pt idx="8">
                  <c:v>97.335423197492162</c:v>
                </c:pt>
                <c:pt idx="9">
                  <c:v>94.283697953422731</c:v>
                </c:pt>
                <c:pt idx="10">
                  <c:v>93.61702127659575</c:v>
                </c:pt>
                <c:pt idx="11">
                  <c:v>98.507462686567166</c:v>
                </c:pt>
                <c:pt idx="12">
                  <c:v>94.932432432432435</c:v>
                </c:pt>
                <c:pt idx="13">
                  <c:v>98.611111111111114</c:v>
                </c:pt>
                <c:pt idx="14">
                  <c:v>95.754538577912257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3B-4D38-A07D-68DF4AB49A93}"/>
            </c:ext>
          </c:extLst>
        </c:ser>
        <c:ser>
          <c:idx val="0"/>
          <c:order val="1"/>
          <c:tx>
            <c:strRef>
              <c:f>KPI_6!$B$14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KPI_6!$C$11:$Q$11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KPI_6!$C$14:$Q$14</c:f>
              <c:numCache>
                <c:formatCode>###,??0.0;\-#,##0.0;\-;@</c:formatCode>
                <c:ptCount val="15"/>
                <c:pt idx="0">
                  <c:v>92.205882352941188</c:v>
                </c:pt>
                <c:pt idx="1">
                  <c:v>92.146596858638745</c:v>
                </c:pt>
                <c:pt idx="2">
                  <c:v>91.467576791808867</c:v>
                </c:pt>
                <c:pt idx="3">
                  <c:v>94.165316045380877</c:v>
                </c:pt>
                <c:pt idx="4">
                  <c:v>92.139737991266372</c:v>
                </c:pt>
                <c:pt idx="5">
                  <c:v>89.667458432304031</c:v>
                </c:pt>
                <c:pt idx="6">
                  <c:v>93.007467752885262</c:v>
                </c:pt>
                <c:pt idx="7">
                  <c:v>93.715341959334566</c:v>
                </c:pt>
                <c:pt idx="8">
                  <c:v>93.69747899159664</c:v>
                </c:pt>
                <c:pt idx="9">
                  <c:v>91.921182266009851</c:v>
                </c:pt>
                <c:pt idx="10">
                  <c:v>85.714285714285708</c:v>
                </c:pt>
                <c:pt idx="11">
                  <c:v>100</c:v>
                </c:pt>
                <c:pt idx="12">
                  <c:v>90.178571428571431</c:v>
                </c:pt>
                <c:pt idx="13">
                  <c:v>96.969696969696969</c:v>
                </c:pt>
                <c:pt idx="14">
                  <c:v>92.329184658369314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3B-4D38-A07D-68DF4AB49A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59620736"/>
        <c:axId val="59634816"/>
      </c:barChart>
      <c:lineChart>
        <c:grouping val="standard"/>
        <c:varyColors val="0"/>
        <c:ser>
          <c:idx val="2"/>
          <c:order val="2"/>
          <c:tx>
            <c:strRef>
              <c:f>targets!$A$26</c:f>
              <c:strCache>
                <c:ptCount val="1"/>
                <c:pt idx="0">
                  <c:v>90% HIS Standard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trendline>
            <c:spPr>
              <a:ln w="28575">
                <a:solidFill>
                  <a:srgbClr val="FF0000"/>
                </a:solidFill>
              </a:ln>
            </c:spPr>
            <c:trendlineType val="linear"/>
            <c:forward val="0.5"/>
            <c:backward val="0.5"/>
            <c:dispRSqr val="0"/>
            <c:dispEq val="0"/>
          </c:trendline>
          <c:cat>
            <c:strRef>
              <c:f>KPI_6!$C$11:$Q$11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targets!$B$26:$P$26</c:f>
              <c:numCache>
                <c:formatCode>General</c:formatCode>
                <c:ptCount val="15"/>
                <c:pt idx="0">
                  <c:v>90</c:v>
                </c:pt>
                <c:pt idx="1">
                  <c:v>90</c:v>
                </c:pt>
                <c:pt idx="2">
                  <c:v>90</c:v>
                </c:pt>
                <c:pt idx="3">
                  <c:v>90</c:v>
                </c:pt>
                <c:pt idx="4">
                  <c:v>90</c:v>
                </c:pt>
                <c:pt idx="5">
                  <c:v>90</c:v>
                </c:pt>
                <c:pt idx="6">
                  <c:v>90</c:v>
                </c:pt>
                <c:pt idx="7">
                  <c:v>90</c:v>
                </c:pt>
                <c:pt idx="8">
                  <c:v>90</c:v>
                </c:pt>
                <c:pt idx="9">
                  <c:v>90</c:v>
                </c:pt>
                <c:pt idx="10">
                  <c:v>90</c:v>
                </c:pt>
                <c:pt idx="11">
                  <c:v>90</c:v>
                </c:pt>
                <c:pt idx="12">
                  <c:v>90</c:v>
                </c:pt>
                <c:pt idx="13">
                  <c:v>90</c:v>
                </c:pt>
                <c:pt idx="14">
                  <c:v>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3B-4D38-A07D-68DF4AB49A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620736"/>
        <c:axId val="59634816"/>
      </c:lineChart>
      <c:catAx>
        <c:axId val="59620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634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634816"/>
        <c:scaling>
          <c:orientation val="minMax"/>
          <c:max val="100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620736"/>
        <c:crosses val="autoZero"/>
        <c:crossBetween val="between"/>
        <c:majorUnit val="10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35436861861863528"/>
          <c:y val="4.5399832193107033E-3"/>
          <c:w val="0.28977507507507538"/>
          <c:h val="5.4205555555555555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5352" l="0.70866141732288501" r="0.70866141732288501" t="0.74803149606305352" header="0.31496062992129165" footer="0.31496062992129165"/>
    <c:pageSetup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87046611468E-2"/>
          <c:y val="9.0868589743589745E-2"/>
          <c:w val="0.93701209677419361"/>
          <c:h val="0.75464209401712889"/>
        </c:manualLayout>
      </c:layout>
      <c:scatterChart>
        <c:scatterStyle val="smoothMarker"/>
        <c:varyColors val="0"/>
        <c:ser>
          <c:idx val="14"/>
          <c:order val="0"/>
          <c:tx>
            <c:strRef>
              <c:f>KPI_7!$Q$12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ysDash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'funnel_Limits&amp;Scot'!$I$11:$I$160</c:f>
              <c:numCache>
                <c:formatCode>General</c:formatCode>
                <c:ptCount val="150"/>
                <c:pt idx="0">
                  <c:v>0.29268292682926828</c:v>
                </c:pt>
                <c:pt idx="1">
                  <c:v>0.29268292682926828</c:v>
                </c:pt>
                <c:pt idx="2">
                  <c:v>0.29268292682926828</c:v>
                </c:pt>
                <c:pt idx="3">
                  <c:v>0.29268292682926828</c:v>
                </c:pt>
                <c:pt idx="4">
                  <c:v>0.29268292682926828</c:v>
                </c:pt>
                <c:pt idx="5">
                  <c:v>0.29268292682926828</c:v>
                </c:pt>
                <c:pt idx="6">
                  <c:v>0.29268292682926828</c:v>
                </c:pt>
                <c:pt idx="7">
                  <c:v>0.29268292682926828</c:v>
                </c:pt>
                <c:pt idx="8">
                  <c:v>0.29268292682926828</c:v>
                </c:pt>
                <c:pt idx="9">
                  <c:v>0.29268292682926828</c:v>
                </c:pt>
                <c:pt idx="10">
                  <c:v>0.29268292682926828</c:v>
                </c:pt>
                <c:pt idx="11">
                  <c:v>0.29268292682926828</c:v>
                </c:pt>
                <c:pt idx="12">
                  <c:v>0.29268292682926828</c:v>
                </c:pt>
                <c:pt idx="13">
                  <c:v>0.29268292682926828</c:v>
                </c:pt>
                <c:pt idx="14">
                  <c:v>0.29268292682926828</c:v>
                </c:pt>
                <c:pt idx="15">
                  <c:v>0.29268292682926828</c:v>
                </c:pt>
                <c:pt idx="16">
                  <c:v>0.29268292682926828</c:v>
                </c:pt>
                <c:pt idx="17">
                  <c:v>0.29268292682926828</c:v>
                </c:pt>
                <c:pt idx="18">
                  <c:v>0.29268292682926828</c:v>
                </c:pt>
                <c:pt idx="19">
                  <c:v>0.29268292682926828</c:v>
                </c:pt>
                <c:pt idx="20">
                  <c:v>0.29268292682926828</c:v>
                </c:pt>
                <c:pt idx="21">
                  <c:v>0.29268292682926828</c:v>
                </c:pt>
                <c:pt idx="22">
                  <c:v>0.29268292682926828</c:v>
                </c:pt>
                <c:pt idx="23">
                  <c:v>0.29268292682926828</c:v>
                </c:pt>
                <c:pt idx="24">
                  <c:v>0.29268292682926828</c:v>
                </c:pt>
                <c:pt idx="25">
                  <c:v>0.29268292682926828</c:v>
                </c:pt>
                <c:pt idx="26">
                  <c:v>0.29268292682926828</c:v>
                </c:pt>
                <c:pt idx="27">
                  <c:v>0.29268292682926828</c:v>
                </c:pt>
                <c:pt idx="28">
                  <c:v>0.29268292682926828</c:v>
                </c:pt>
                <c:pt idx="29">
                  <c:v>0.29268292682926828</c:v>
                </c:pt>
                <c:pt idx="30">
                  <c:v>0.29268292682926828</c:v>
                </c:pt>
                <c:pt idx="31">
                  <c:v>0.29268292682926828</c:v>
                </c:pt>
                <c:pt idx="32">
                  <c:v>0.29268292682926828</c:v>
                </c:pt>
                <c:pt idx="33">
                  <c:v>0.29268292682926828</c:v>
                </c:pt>
                <c:pt idx="34">
                  <c:v>0.29268292682926828</c:v>
                </c:pt>
                <c:pt idx="35">
                  <c:v>0.29268292682926828</c:v>
                </c:pt>
                <c:pt idx="36">
                  <c:v>0.29268292682926828</c:v>
                </c:pt>
                <c:pt idx="37">
                  <c:v>0.29268292682926828</c:v>
                </c:pt>
                <c:pt idx="38">
                  <c:v>0.29268292682926828</c:v>
                </c:pt>
                <c:pt idx="39">
                  <c:v>0.29268292682926828</c:v>
                </c:pt>
                <c:pt idx="40">
                  <c:v>0.29268292682926828</c:v>
                </c:pt>
                <c:pt idx="41">
                  <c:v>0.29268292682926828</c:v>
                </c:pt>
                <c:pt idx="42">
                  <c:v>0.29268292682926828</c:v>
                </c:pt>
                <c:pt idx="43">
                  <c:v>0.29268292682926828</c:v>
                </c:pt>
                <c:pt idx="44">
                  <c:v>0.29268292682926828</c:v>
                </c:pt>
                <c:pt idx="45">
                  <c:v>0.29268292682926828</c:v>
                </c:pt>
                <c:pt idx="46">
                  <c:v>0.29268292682926828</c:v>
                </c:pt>
                <c:pt idx="47">
                  <c:v>0.29268292682926828</c:v>
                </c:pt>
                <c:pt idx="48">
                  <c:v>0.29268292682926828</c:v>
                </c:pt>
                <c:pt idx="49">
                  <c:v>0.29268292682926828</c:v>
                </c:pt>
                <c:pt idx="50">
                  <c:v>0.29268292682926828</c:v>
                </c:pt>
                <c:pt idx="51">
                  <c:v>0.29268292682926828</c:v>
                </c:pt>
                <c:pt idx="52">
                  <c:v>0.29268292682926828</c:v>
                </c:pt>
                <c:pt idx="53">
                  <c:v>0.29268292682926828</c:v>
                </c:pt>
                <c:pt idx="54">
                  <c:v>0.29268292682926828</c:v>
                </c:pt>
                <c:pt idx="55">
                  <c:v>0.29268292682926828</c:v>
                </c:pt>
                <c:pt idx="56">
                  <c:v>0.29268292682926828</c:v>
                </c:pt>
                <c:pt idx="57">
                  <c:v>0.29268292682926828</c:v>
                </c:pt>
                <c:pt idx="58">
                  <c:v>0.29268292682926828</c:v>
                </c:pt>
                <c:pt idx="59">
                  <c:v>0.29268292682926828</c:v>
                </c:pt>
                <c:pt idx="60">
                  <c:v>0.29268292682926828</c:v>
                </c:pt>
                <c:pt idx="61">
                  <c:v>0.29268292682926828</c:v>
                </c:pt>
                <c:pt idx="62">
                  <c:v>0.29268292682926828</c:v>
                </c:pt>
                <c:pt idx="63">
                  <c:v>0.29268292682926828</c:v>
                </c:pt>
                <c:pt idx="64">
                  <c:v>0.29268292682926828</c:v>
                </c:pt>
                <c:pt idx="65">
                  <c:v>0.29268292682926828</c:v>
                </c:pt>
                <c:pt idx="66">
                  <c:v>0.29268292682926828</c:v>
                </c:pt>
                <c:pt idx="67">
                  <c:v>0.29268292682926828</c:v>
                </c:pt>
                <c:pt idx="68">
                  <c:v>0.29268292682926828</c:v>
                </c:pt>
                <c:pt idx="69">
                  <c:v>0.29268292682926828</c:v>
                </c:pt>
                <c:pt idx="70">
                  <c:v>0.29268292682926828</c:v>
                </c:pt>
                <c:pt idx="71">
                  <c:v>0.29268292682926828</c:v>
                </c:pt>
                <c:pt idx="72">
                  <c:v>0.29268292682926828</c:v>
                </c:pt>
                <c:pt idx="73">
                  <c:v>0.29268292682926828</c:v>
                </c:pt>
                <c:pt idx="74">
                  <c:v>0.29268292682926828</c:v>
                </c:pt>
                <c:pt idx="75">
                  <c:v>0.29268292682926828</c:v>
                </c:pt>
                <c:pt idx="76">
                  <c:v>0.29268292682926828</c:v>
                </c:pt>
                <c:pt idx="77">
                  <c:v>0.29268292682926828</c:v>
                </c:pt>
                <c:pt idx="78">
                  <c:v>0.29268292682926828</c:v>
                </c:pt>
                <c:pt idx="79">
                  <c:v>0.29268292682926828</c:v>
                </c:pt>
                <c:pt idx="80">
                  <c:v>0.29268292682926828</c:v>
                </c:pt>
                <c:pt idx="81">
                  <c:v>0.29268292682926828</c:v>
                </c:pt>
                <c:pt idx="82">
                  <c:v>0.29268292682926828</c:v>
                </c:pt>
                <c:pt idx="83">
                  <c:v>0.29268292682926828</c:v>
                </c:pt>
                <c:pt idx="84">
                  <c:v>0.29268292682926828</c:v>
                </c:pt>
                <c:pt idx="85">
                  <c:v>0.29268292682926828</c:v>
                </c:pt>
                <c:pt idx="86">
                  <c:v>0.29268292682926828</c:v>
                </c:pt>
                <c:pt idx="87">
                  <c:v>0.29268292682926828</c:v>
                </c:pt>
                <c:pt idx="88">
                  <c:v>0.29268292682926828</c:v>
                </c:pt>
                <c:pt idx="89">
                  <c:v>0.29268292682926828</c:v>
                </c:pt>
                <c:pt idx="90">
                  <c:v>0.29268292682926828</c:v>
                </c:pt>
                <c:pt idx="91">
                  <c:v>0.29268292682926828</c:v>
                </c:pt>
                <c:pt idx="92">
                  <c:v>0.29268292682926828</c:v>
                </c:pt>
                <c:pt idx="93">
                  <c:v>0.29268292682926828</c:v>
                </c:pt>
                <c:pt idx="94">
                  <c:v>0.29268292682926828</c:v>
                </c:pt>
                <c:pt idx="95">
                  <c:v>0.29268292682926828</c:v>
                </c:pt>
                <c:pt idx="96">
                  <c:v>0.29268292682926828</c:v>
                </c:pt>
                <c:pt idx="97">
                  <c:v>0.29268292682926828</c:v>
                </c:pt>
                <c:pt idx="98">
                  <c:v>0.29268292682926828</c:v>
                </c:pt>
                <c:pt idx="99">
                  <c:v>0.29268292682926828</c:v>
                </c:pt>
                <c:pt idx="100">
                  <c:v>0.29268292682926828</c:v>
                </c:pt>
                <c:pt idx="101">
                  <c:v>0.29268292682926828</c:v>
                </c:pt>
                <c:pt idx="102">
                  <c:v>0.29268292682926828</c:v>
                </c:pt>
                <c:pt idx="103">
                  <c:v>0.29268292682926828</c:v>
                </c:pt>
                <c:pt idx="104">
                  <c:v>0.29268292682926828</c:v>
                </c:pt>
                <c:pt idx="105">
                  <c:v>0.29268292682926828</c:v>
                </c:pt>
                <c:pt idx="106">
                  <c:v>0.29268292682926828</c:v>
                </c:pt>
                <c:pt idx="107">
                  <c:v>0.29268292682926828</c:v>
                </c:pt>
                <c:pt idx="108">
                  <c:v>0.29268292682926828</c:v>
                </c:pt>
                <c:pt idx="109">
                  <c:v>0.29268292682926828</c:v>
                </c:pt>
                <c:pt idx="110">
                  <c:v>0.29268292682926828</c:v>
                </c:pt>
                <c:pt idx="111">
                  <c:v>0.29268292682926828</c:v>
                </c:pt>
                <c:pt idx="112">
                  <c:v>0.29268292682926828</c:v>
                </c:pt>
                <c:pt idx="113">
                  <c:v>0.29268292682926828</c:v>
                </c:pt>
                <c:pt idx="114">
                  <c:v>0.29268292682926828</c:v>
                </c:pt>
                <c:pt idx="115">
                  <c:v>0.29268292682926828</c:v>
                </c:pt>
                <c:pt idx="116">
                  <c:v>0.29268292682926828</c:v>
                </c:pt>
                <c:pt idx="117">
                  <c:v>0.29268292682926828</c:v>
                </c:pt>
                <c:pt idx="118">
                  <c:v>0.29268292682926828</c:v>
                </c:pt>
                <c:pt idx="119">
                  <c:v>0.29268292682926828</c:v>
                </c:pt>
                <c:pt idx="120">
                  <c:v>0.29268292682926828</c:v>
                </c:pt>
                <c:pt idx="121">
                  <c:v>0.29268292682926828</c:v>
                </c:pt>
                <c:pt idx="122">
                  <c:v>0.29268292682926828</c:v>
                </c:pt>
                <c:pt idx="123">
                  <c:v>0.29268292682926828</c:v>
                </c:pt>
                <c:pt idx="124">
                  <c:v>0.29268292682926828</c:v>
                </c:pt>
                <c:pt idx="125">
                  <c:v>0.29268292682926828</c:v>
                </c:pt>
                <c:pt idx="126">
                  <c:v>0.29268292682926828</c:v>
                </c:pt>
                <c:pt idx="127">
                  <c:v>0.29268292682926828</c:v>
                </c:pt>
                <c:pt idx="128">
                  <c:v>0.29268292682926828</c:v>
                </c:pt>
                <c:pt idx="129">
                  <c:v>0.29268292682926828</c:v>
                </c:pt>
                <c:pt idx="130">
                  <c:v>0.29268292682926828</c:v>
                </c:pt>
                <c:pt idx="131">
                  <c:v>0.29268292682926828</c:v>
                </c:pt>
                <c:pt idx="132">
                  <c:v>0.29268292682926828</c:v>
                </c:pt>
                <c:pt idx="133">
                  <c:v>0.29268292682926828</c:v>
                </c:pt>
                <c:pt idx="134">
                  <c:v>0.29268292682926828</c:v>
                </c:pt>
                <c:pt idx="135">
                  <c:v>0.29268292682926828</c:v>
                </c:pt>
                <c:pt idx="136">
                  <c:v>0.29268292682926828</c:v>
                </c:pt>
                <c:pt idx="137">
                  <c:v>0.29268292682926828</c:v>
                </c:pt>
                <c:pt idx="138">
                  <c:v>0.29268292682926828</c:v>
                </c:pt>
                <c:pt idx="139">
                  <c:v>0.29268292682926828</c:v>
                </c:pt>
                <c:pt idx="140">
                  <c:v>0.29268292682926828</c:v>
                </c:pt>
                <c:pt idx="141">
                  <c:v>0.29268292682926828</c:v>
                </c:pt>
                <c:pt idx="142">
                  <c:v>0.29268292682926828</c:v>
                </c:pt>
                <c:pt idx="143">
                  <c:v>0.29268292682926828</c:v>
                </c:pt>
                <c:pt idx="144">
                  <c:v>0.29268292682926828</c:v>
                </c:pt>
                <c:pt idx="145">
                  <c:v>0.29268292682926828</c:v>
                </c:pt>
                <c:pt idx="146">
                  <c:v>0.29268292682926828</c:v>
                </c:pt>
                <c:pt idx="147">
                  <c:v>0.29268292682926828</c:v>
                </c:pt>
                <c:pt idx="148">
                  <c:v>0.29268292682926828</c:v>
                </c:pt>
                <c:pt idx="149">
                  <c:v>0.29268292682926828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C-BA82-44A2-ADE8-268994F29447}"/>
            </c:ext>
          </c:extLst>
        </c:ser>
        <c:ser>
          <c:idx val="1"/>
          <c:order val="1"/>
          <c:tx>
            <c:strRef>
              <c:f>KPI_7!$C$12</c:f>
              <c:strCache>
                <c:ptCount val="1"/>
                <c:pt idx="0">
                  <c:v>Ayrshire and Arran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8017309268199455E-3"/>
                  <c:y val="-1.3568376068376168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'funnel_X-axis'!$C$24</c:f>
              <c:numCache>
                <c:formatCode>General</c:formatCode>
                <c:ptCount val="1"/>
                <c:pt idx="0">
                  <c:v>1597</c:v>
                </c:pt>
              </c:numCache>
            </c:numRef>
          </c:xVal>
          <c:yVal>
            <c:numRef>
              <c:f>KPI_7!$C$16</c:f>
              <c:numCache>
                <c:formatCode>###,??0.00;\-#,##0.00;\-;@</c:formatCode>
                <c:ptCount val="1"/>
                <c:pt idx="0">
                  <c:v>0.18785222291797118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BA82-44A2-ADE8-268994F29447}"/>
            </c:ext>
          </c:extLst>
        </c:ser>
        <c:ser>
          <c:idx val="2"/>
          <c:order val="2"/>
          <c:tx>
            <c:strRef>
              <c:f>KPI_7!$D$12</c:f>
              <c:strCache>
                <c:ptCount val="1"/>
                <c:pt idx="0">
                  <c:v>Borders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8530661010452874E-2"/>
                  <c:y val="-5.4064957264957268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'funnel_X-axis'!$D$24</c:f>
              <c:numCache>
                <c:formatCode>General</c:formatCode>
                <c:ptCount val="1"/>
                <c:pt idx="0">
                  <c:v>493</c:v>
                </c:pt>
              </c:numCache>
            </c:numRef>
          </c:xVal>
          <c:yVal>
            <c:numRef>
              <c:f>KPI_7!$D$16</c:f>
              <c:numCache>
                <c:formatCode>###,??0.00;\-#,##0.00;\-;@</c:formatCode>
                <c:ptCount val="1"/>
                <c:pt idx="0">
                  <c:v>0.20283975659229209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BA82-44A2-ADE8-268994F29447}"/>
            </c:ext>
          </c:extLst>
        </c:ser>
        <c:ser>
          <c:idx val="5"/>
          <c:order val="3"/>
          <c:tx>
            <c:strRef>
              <c:f>KPI_7!$E$12</c:f>
              <c:strCache>
                <c:ptCount val="1"/>
                <c:pt idx="0">
                  <c:v>Dumfries and Galloway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7227276611733826E-2"/>
                  <c:y val="-2.1709401709401808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'funnel_X-axis'!$E$24</c:f>
              <c:numCache>
                <c:formatCode>General</c:formatCode>
                <c:ptCount val="1"/>
                <c:pt idx="0">
                  <c:v>646</c:v>
                </c:pt>
              </c:numCache>
            </c:numRef>
          </c:xVal>
          <c:yVal>
            <c:numRef>
              <c:f>KPI_7!$E$16</c:f>
              <c:numCache>
                <c:formatCode>###,??0.00;\-#,##0.00;\-;@</c:formatCode>
                <c:ptCount val="1"/>
                <c:pt idx="0">
                  <c:v>0.15479876160990713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BA82-44A2-ADE8-268994F29447}"/>
            </c:ext>
          </c:extLst>
        </c:ser>
        <c:ser>
          <c:idx val="6"/>
          <c:order val="4"/>
          <c:tx>
            <c:strRef>
              <c:f>KPI_7!$F$12</c:f>
              <c:strCache>
                <c:ptCount val="1"/>
                <c:pt idx="0">
                  <c:v>Fife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0447672561771391E-2"/>
                  <c:y val="-3.330897435897445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'funnel_X-axis'!$F$24</c:f>
              <c:numCache>
                <c:formatCode>General</c:formatCode>
                <c:ptCount val="1"/>
                <c:pt idx="0">
                  <c:v>1351</c:v>
                </c:pt>
              </c:numCache>
            </c:numRef>
          </c:xVal>
          <c:yVal>
            <c:numRef>
              <c:f>KPI_7!$F$16</c:f>
              <c:numCache>
                <c:formatCode>###,??0.00;\-#,##0.00;\-;@</c:formatCode>
                <c:ptCount val="1"/>
                <c:pt idx="0">
                  <c:v>0.44411547002220575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BA82-44A2-ADE8-268994F29447}"/>
            </c:ext>
          </c:extLst>
        </c:ser>
        <c:ser>
          <c:idx val="7"/>
          <c:order val="5"/>
          <c:tx>
            <c:strRef>
              <c:f>KPI_7!$G$12</c:f>
              <c:strCache>
                <c:ptCount val="1"/>
                <c:pt idx="0">
                  <c:v>Forth Valley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9345782489882558E-2"/>
                  <c:y val="-2.7136752136752137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'funnel_X-axis'!$G$24</c:f>
              <c:numCache>
                <c:formatCode>General</c:formatCode>
                <c:ptCount val="1"/>
                <c:pt idx="0">
                  <c:v>1055</c:v>
                </c:pt>
              </c:numCache>
            </c:numRef>
          </c:xVal>
          <c:yVal>
            <c:numRef>
              <c:f>KPI_7!$G$16</c:f>
              <c:numCache>
                <c:formatCode>###,??0.00;\-#,##0.00;\-;@</c:formatCode>
                <c:ptCount val="1"/>
                <c:pt idx="0">
                  <c:v>0.56872037914691942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BA82-44A2-ADE8-268994F29447}"/>
            </c:ext>
          </c:extLst>
        </c:ser>
        <c:ser>
          <c:idx val="8"/>
          <c:order val="6"/>
          <c:tx>
            <c:strRef>
              <c:f>KPI_7!$H$12</c:f>
              <c:strCache>
                <c:ptCount val="1"/>
                <c:pt idx="0">
                  <c:v>Grampian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6184898264868096E-2"/>
                  <c:y val="2.170940170940171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'funnel_X-axis'!$H$24</c:f>
              <c:numCache>
                <c:formatCode>General</c:formatCode>
                <c:ptCount val="1"/>
                <c:pt idx="0">
                  <c:v>1990</c:v>
                </c:pt>
              </c:numCache>
            </c:numRef>
          </c:xVal>
          <c:yVal>
            <c:numRef>
              <c:f>KPI_7!$H$16</c:f>
              <c:numCache>
                <c:formatCode>###,??0.00;\-#,##0.00;\-;@</c:formatCode>
                <c:ptCount val="1"/>
                <c:pt idx="0">
                  <c:v>0.10050251256281408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BA82-44A2-ADE8-268994F29447}"/>
            </c:ext>
          </c:extLst>
        </c:ser>
        <c:ser>
          <c:idx val="9"/>
          <c:order val="7"/>
          <c:tx>
            <c:strRef>
              <c:f>KPI_7!$I$12</c:f>
              <c:strCache>
                <c:ptCount val="1"/>
                <c:pt idx="0">
                  <c:v>Greater Glasgow and Clyde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6.221126790495065E-2"/>
                  <c:y val="-6.4661324786324886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'funnel_X-axis'!$I$24</c:f>
              <c:numCache>
                <c:formatCode>General</c:formatCode>
                <c:ptCount val="1"/>
                <c:pt idx="0">
                  <c:v>3493</c:v>
                </c:pt>
              </c:numCache>
            </c:numRef>
          </c:xVal>
          <c:yVal>
            <c:numRef>
              <c:f>KPI_7!$I$16</c:f>
              <c:numCache>
                <c:formatCode>###,??0.00;\-#,##0.00;\-;@</c:formatCode>
                <c:ptCount val="1"/>
                <c:pt idx="0">
                  <c:v>0.28628685943315202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D-BA82-44A2-ADE8-268994F29447}"/>
            </c:ext>
          </c:extLst>
        </c:ser>
        <c:ser>
          <c:idx val="10"/>
          <c:order val="8"/>
          <c:tx>
            <c:strRef>
              <c:f>KPI_7!$J$12</c:f>
              <c:strCache>
                <c:ptCount val="1"/>
                <c:pt idx="0">
                  <c:v>Highland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4458170499396631E-2"/>
                  <c:y val="4.884615384615394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'funnel_X-axis'!$J$24</c:f>
              <c:numCache>
                <c:formatCode>General</c:formatCode>
                <c:ptCount val="1"/>
                <c:pt idx="0">
                  <c:v>1279</c:v>
                </c:pt>
              </c:numCache>
            </c:numRef>
          </c:xVal>
          <c:yVal>
            <c:numRef>
              <c:f>KPI_7!$J$16</c:f>
              <c:numCache>
                <c:formatCode>###,??0.00;\-#,##0.00;\-;@</c:formatCode>
                <c:ptCount val="1"/>
                <c:pt idx="0">
                  <c:v>0.78186082877247842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F-BA82-44A2-ADE8-268994F29447}"/>
            </c:ext>
          </c:extLst>
        </c:ser>
        <c:ser>
          <c:idx val="11"/>
          <c:order val="9"/>
          <c:tx>
            <c:strRef>
              <c:f>KPI_7!$K$12</c:f>
              <c:strCache>
                <c:ptCount val="1"/>
                <c:pt idx="0">
                  <c:v>Lanarkshire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808614753632682E-3"/>
                  <c:y val="-3.5277777777777776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'funnel_X-axis'!$K$24</c:f>
              <c:numCache>
                <c:formatCode>General</c:formatCode>
                <c:ptCount val="1"/>
                <c:pt idx="0">
                  <c:v>2228</c:v>
                </c:pt>
              </c:numCache>
            </c:numRef>
          </c:xVal>
          <c:yVal>
            <c:numRef>
              <c:f>KPI_7!$K$16</c:f>
              <c:numCache>
                <c:formatCode>###,??0.00;\-#,##0.00;\-;@</c:formatCode>
                <c:ptCount val="1"/>
                <c:pt idx="0">
                  <c:v>0.17953321364452424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1-BA82-44A2-ADE8-268994F29447}"/>
            </c:ext>
          </c:extLst>
        </c:ser>
        <c:ser>
          <c:idx val="12"/>
          <c:order val="10"/>
          <c:tx>
            <c:strRef>
              <c:f>KPI_7!$L$12</c:f>
              <c:strCache>
                <c:ptCount val="1"/>
                <c:pt idx="0">
                  <c:v>Lothian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9.2451543951341394E-4"/>
                  <c:y val="5.4273504273504277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'funnel_X-axis'!$L$24</c:f>
              <c:numCache>
                <c:formatCode>General</c:formatCode>
                <c:ptCount val="1"/>
                <c:pt idx="0">
                  <c:v>2432</c:v>
                </c:pt>
              </c:numCache>
            </c:numRef>
          </c:xVal>
          <c:yVal>
            <c:numRef>
              <c:f>KPI_7!$L$16</c:f>
              <c:numCache>
                <c:formatCode>###,??0.00;\-#,##0.00;\-;@</c:formatCode>
                <c:ptCount val="1"/>
                <c:pt idx="0">
                  <c:v>0.20559210526315788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3-BA82-44A2-ADE8-268994F29447}"/>
            </c:ext>
          </c:extLst>
        </c:ser>
        <c:ser>
          <c:idx val="13"/>
          <c:order val="11"/>
          <c:tx>
            <c:strRef>
              <c:f>KPI_7!$M$12</c:f>
              <c:strCache>
                <c:ptCount val="1"/>
                <c:pt idx="0">
                  <c:v>Orkney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6214590071451752E-2"/>
                  <c:y val="-2.7136752136752335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'funnel_X-axis'!$M$24</c:f>
              <c:numCache>
                <c:formatCode>General</c:formatCode>
                <c:ptCount val="1"/>
                <c:pt idx="0">
                  <c:v>82</c:v>
                </c:pt>
              </c:numCache>
            </c:numRef>
          </c:xVal>
          <c:yVal>
            <c:numRef>
              <c:f>KPI_7!$M$16</c:f>
              <c:numCache>
                <c:formatCode>###,??0.00;\-#,##0.00;\-;@</c:formatCode>
                <c:ptCount val="1"/>
                <c:pt idx="0">
                  <c:v>2.4390243902439024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5-BA82-44A2-ADE8-268994F29447}"/>
            </c:ext>
          </c:extLst>
        </c:ser>
        <c:ser>
          <c:idx val="15"/>
          <c:order val="12"/>
          <c:tx>
            <c:strRef>
              <c:f>KPI_7!$N$12</c:f>
              <c:strCache>
                <c:ptCount val="1"/>
                <c:pt idx="0">
                  <c:v>Shetland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6814883040658567E-4"/>
                  <c:y val="0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'funnel_X-axis'!$N$24</c:f>
              <c:numCache>
                <c:formatCode>General</c:formatCode>
                <c:ptCount val="1"/>
                <c:pt idx="0">
                  <c:v>106</c:v>
                </c:pt>
              </c:numCache>
            </c:numRef>
          </c:xVal>
          <c:yVal>
            <c:numRef>
              <c:f>KPI_7!$N$16</c:f>
              <c:numCache>
                <c:formatCode>###,??0.00;\-#,##0.00;\-;@</c:formatCode>
                <c:ptCount val="1"/>
                <c:pt idx="0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7-BA82-44A2-ADE8-268994F29447}"/>
            </c:ext>
          </c:extLst>
        </c:ser>
        <c:ser>
          <c:idx val="16"/>
          <c:order val="13"/>
          <c:tx>
            <c:strRef>
              <c:f>KPI_7!$O$12</c:f>
              <c:strCache>
                <c:ptCount val="1"/>
                <c:pt idx="0">
                  <c:v>Tayside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333399"/>
              </a:solidFill>
              <a:ln>
                <a:solidFill>
                  <a:srgbClr val="333399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9032900179612822E-3"/>
                  <c:y val="1.6282051282051183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8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'funnel_X-axis'!$O$24</c:f>
              <c:numCache>
                <c:formatCode>General</c:formatCode>
                <c:ptCount val="1"/>
                <c:pt idx="0">
                  <c:v>1560</c:v>
                </c:pt>
              </c:numCache>
            </c:numRef>
          </c:xVal>
          <c:yVal>
            <c:numRef>
              <c:f>KPI_7!$O$16</c:f>
              <c:numCache>
                <c:formatCode>###,??0.00;\-#,##0.00;\-;@</c:formatCode>
                <c:ptCount val="1"/>
                <c:pt idx="0">
                  <c:v>0.25641025641025639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9-BA82-44A2-ADE8-268994F29447}"/>
            </c:ext>
          </c:extLst>
        </c:ser>
        <c:ser>
          <c:idx val="17"/>
          <c:order val="14"/>
          <c:tx>
            <c:strRef>
              <c:f>KPI_7!$P$12</c:f>
              <c:strCache>
                <c:ptCount val="1"/>
                <c:pt idx="0">
                  <c:v>Western Isles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6.5157689868929605E-3"/>
                  <c:y val="1.8995726495726395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BA82-44A2-ADE8-268994F29447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'funnel_X-axis'!$P$24</c:f>
              <c:numCache>
                <c:formatCode>General</c:formatCode>
                <c:ptCount val="1"/>
                <c:pt idx="0">
                  <c:v>138</c:v>
                </c:pt>
              </c:numCache>
            </c:numRef>
          </c:xVal>
          <c:yVal>
            <c:numRef>
              <c:f>KPI_7!$P$16</c:f>
              <c:numCache>
                <c:formatCode>###,??0.00;\-#,##0.00;\-;@</c:formatCode>
                <c:ptCount val="1"/>
                <c:pt idx="0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B-BA82-44A2-ADE8-268994F29447}"/>
            </c:ext>
          </c:extLst>
        </c:ser>
        <c:ser>
          <c:idx val="4"/>
          <c:order val="15"/>
          <c:tx>
            <c:v>Warning Limits (95%)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'funnel_Limits&amp;Scot'!$J$11:$J$160</c:f>
              <c:numCache>
                <c:formatCode>General</c:formatCode>
                <c:ptCount val="150"/>
                <c:pt idx="0">
                  <c:v>2.2265811821743615E-4</c:v>
                </c:pt>
                <c:pt idx="1">
                  <c:v>2.1966686041912566E-3</c:v>
                </c:pt>
                <c:pt idx="2">
                  <c:v>4.3291622880485808E-3</c:v>
                </c:pt>
                <c:pt idx="3">
                  <c:v>6.4008999512459776E-3</c:v>
                </c:pt>
                <c:pt idx="4">
                  <c:v>8.4150358721040985E-3</c:v>
                </c:pt>
                <c:pt idx="5">
                  <c:v>1.0374486409278388E-2</c:v>
                </c:pt>
                <c:pt idx="6">
                  <c:v>1.9439602180319274E-2</c:v>
                </c:pt>
                <c:pt idx="7">
                  <c:v>2.7472364348107667E-2</c:v>
                </c:pt>
                <c:pt idx="8">
                  <c:v>3.4670849582639218E-2</c:v>
                </c:pt>
                <c:pt idx="9">
                  <c:v>4.118160415064423E-2</c:v>
                </c:pt>
                <c:pt idx="10">
                  <c:v>4.7116084740323277E-2</c:v>
                </c:pt>
                <c:pt idx="11">
                  <c:v>5.2561017836613384E-2</c:v>
                </c:pt>
                <c:pt idx="12">
                  <c:v>5.7585195637665038E-2</c:v>
                </c:pt>
                <c:pt idx="13">
                  <c:v>6.2244086774661929E-2</c:v>
                </c:pt>
                <c:pt idx="14">
                  <c:v>6.6583054964718211E-2</c:v>
                </c:pt>
                <c:pt idx="15">
                  <c:v>7.063966162682378E-2</c:v>
                </c:pt>
                <c:pt idx="16">
                  <c:v>7.4445348621663035E-2</c:v>
                </c:pt>
                <c:pt idx="17">
                  <c:v>7.8026691183148408E-2</c:v>
                </c:pt>
                <c:pt idx="18">
                  <c:v>8.1406346376825922E-2</c:v>
                </c:pt>
                <c:pt idx="19">
                  <c:v>8.4603781734816239E-2</c:v>
                </c:pt>
                <c:pt idx="20">
                  <c:v>8.7635842466708497E-2</c:v>
                </c:pt>
                <c:pt idx="21">
                  <c:v>9.0517198309474176E-2</c:v>
                </c:pt>
                <c:pt idx="22">
                  <c:v>9.3260699388202903E-2</c:v>
                </c:pt>
                <c:pt idx="23">
                  <c:v>9.5877662425050941E-2</c:v>
                </c:pt>
                <c:pt idx="24">
                  <c:v>9.8378103017255344E-2</c:v>
                </c:pt>
                <c:pt idx="25">
                  <c:v>0.1007709257171521</c:v>
                </c:pt>
                <c:pt idx="26">
                  <c:v>0.10306408077497342</c:v>
                </c:pt>
                <c:pt idx="27">
                  <c:v>0.10526469430936815</c:v>
                </c:pt>
                <c:pt idx="28">
                  <c:v>0.1073791771227023</c:v>
                </c:pt>
                <c:pt idx="29">
                  <c:v>0.10941331622216746</c:v>
                </c:pt>
                <c:pt idx="30">
                  <c:v>0.11137235223536442</c:v>
                </c:pt>
                <c:pt idx="31">
                  <c:v>0.11326104524437225</c:v>
                </c:pt>
                <c:pt idx="32">
                  <c:v>0.11508373105133105</c:v>
                </c:pt>
                <c:pt idx="33">
                  <c:v>0.11684436949241474</c:v>
                </c:pt>
                <c:pt idx="34">
                  <c:v>0.11854658610752412</c:v>
                </c:pt>
                <c:pt idx="35">
                  <c:v>0.1201937082293546</c:v>
                </c:pt>
                <c:pt idx="36">
                  <c:v>0.12178879636233698</c:v>
                </c:pt>
                <c:pt idx="37">
                  <c:v>0.12333467156783327</c:v>
                </c:pt>
                <c:pt idx="38">
                  <c:v>0.12483393944823098</c:v>
                </c:pt>
                <c:pt idx="39">
                  <c:v>0.12628901122266259</c:v>
                </c:pt>
                <c:pt idx="40">
                  <c:v>0.12770212230592681</c:v>
                </c:pt>
                <c:pt idx="41">
                  <c:v>0.12907534873595372</c:v>
                </c:pt>
                <c:pt idx="42">
                  <c:v>0.13041062174080839</c:v>
                </c:pt>
                <c:pt idx="43">
                  <c:v>0.13170974069142569</c:v>
                </c:pt>
                <c:pt idx="44">
                  <c:v>0.13297438464917752</c:v>
                </c:pt>
                <c:pt idx="45">
                  <c:v>0.13540642313316451</c:v>
                </c:pt>
                <c:pt idx="46">
                  <c:v>0.13771812984462553</c:v>
                </c:pt>
                <c:pt idx="47">
                  <c:v>0.13991953206103655</c:v>
                </c:pt>
                <c:pt idx="48">
                  <c:v>0.14402590693836126</c:v>
                </c:pt>
                <c:pt idx="49">
                  <c:v>0.15287683769902591</c:v>
                </c:pt>
                <c:pt idx="50">
                  <c:v>0.16019195443091105</c:v>
                </c:pt>
                <c:pt idx="51">
                  <c:v>0.16638133919147335</c:v>
                </c:pt>
                <c:pt idx="52">
                  <c:v>0.17171448096546638</c:v>
                </c:pt>
                <c:pt idx="53">
                  <c:v>0.17637722524043278</c:v>
                </c:pt>
                <c:pt idx="54">
                  <c:v>0.18050270533708915</c:v>
                </c:pt>
                <c:pt idx="55">
                  <c:v>0.18418927948059552</c:v>
                </c:pt>
                <c:pt idx="56">
                  <c:v>0.18751149195757169</c:v>
                </c:pt>
                <c:pt idx="57">
                  <c:v>0.19052706522949592</c:v>
                </c:pt>
                <c:pt idx="58">
                  <c:v>0.19328152312323926</c:v>
                </c:pt>
                <c:pt idx="59">
                  <c:v>0.19581134221456639</c:v>
                </c:pt>
                <c:pt idx="60">
                  <c:v>0.19814615696670171</c:v>
                </c:pt>
                <c:pt idx="61">
                  <c:v>0.20031033829707615</c:v>
                </c:pt>
                <c:pt idx="62">
                  <c:v>0.20232414643414784</c:v>
                </c:pt>
                <c:pt idx="63">
                  <c:v>0.20420458790936483</c:v>
                </c:pt>
                <c:pt idx="64">
                  <c:v>0.20762086021666876</c:v>
                </c:pt>
                <c:pt idx="65">
                  <c:v>0.21065125106284951</c:v>
                </c:pt>
                <c:pt idx="66">
                  <c:v>0.21336456255835637</c:v>
                </c:pt>
                <c:pt idx="67">
                  <c:v>0.21581341058683373</c:v>
                </c:pt>
                <c:pt idx="68">
                  <c:v>0.21803883981250011</c:v>
                </c:pt>
                <c:pt idx="69">
                  <c:v>0.22007342014452863</c:v>
                </c:pt>
                <c:pt idx="70">
                  <c:v>0.22194338347007603</c:v>
                </c:pt>
                <c:pt idx="71">
                  <c:v>0.22367013441188435</c:v>
                </c:pt>
                <c:pt idx="72">
                  <c:v>0.22527134146667557</c:v>
                </c:pt>
                <c:pt idx="73">
                  <c:v>0.22945784860272392</c:v>
                </c:pt>
                <c:pt idx="74">
                  <c:v>0.23292692291376804</c:v>
                </c:pt>
                <c:pt idx="75">
                  <c:v>0.23586468894806037</c:v>
                </c:pt>
                <c:pt idx="76">
                  <c:v>0.23839564295523014</c:v>
                </c:pt>
                <c:pt idx="77">
                  <c:v>0.24060671293731789</c:v>
                </c:pt>
                <c:pt idx="78">
                  <c:v>0.24256072758560182</c:v>
                </c:pt>
                <c:pt idx="79">
                  <c:v>0.24430440498092068</c:v>
                </c:pt>
                <c:pt idx="80">
                  <c:v>0.24587331920709118</c:v>
                </c:pt>
                <c:pt idx="81">
                  <c:v>0.24729511129842682</c:v>
                </c:pt>
                <c:pt idx="82">
                  <c:v>0.24859163490412428</c:v>
                </c:pt>
                <c:pt idx="83">
                  <c:v>0.24978043127961164</c:v>
                </c:pt>
                <c:pt idx="84">
                  <c:v>0.25087576843432796</c:v>
                </c:pt>
                <c:pt idx="85">
                  <c:v>0.25188938912389042</c:v>
                </c:pt>
                <c:pt idx="86">
                  <c:v>0.25283105957735724</c:v>
                </c:pt>
                <c:pt idx="87">
                  <c:v>0.25370897889593608</c:v>
                </c:pt>
                <c:pt idx="88">
                  <c:v>0.25453008915273312</c:v>
                </c:pt>
                <c:pt idx="89">
                  <c:v>0.25530031349900223</c:v>
                </c:pt>
                <c:pt idx="90">
                  <c:v>0.25602474126005953</c:v>
                </c:pt>
                <c:pt idx="91">
                  <c:v>0.25670777344688489</c:v>
                </c:pt>
                <c:pt idx="92">
                  <c:v>0.25735323832845824</c:v>
                </c:pt>
                <c:pt idx="93">
                  <c:v>0.25796448409308442</c:v>
                </c:pt>
                <c:pt idx="94">
                  <c:v>0.25854445378744545</c:v>
                </c:pt>
                <c:pt idx="95">
                  <c:v>0.25909574641034422</c:v>
                </c:pt>
                <c:pt idx="96">
                  <c:v>0.25962066709026149</c:v>
                </c:pt>
                <c:pt idx="97">
                  <c:v>0.26012126858257512</c:v>
                </c:pt>
                <c:pt idx="98">
                  <c:v>0.26059938580945785</c:v>
                </c:pt>
                <c:pt idx="99">
                  <c:v>0.26105666478210438</c:v>
                </c:pt>
                <c:pt idx="100">
                  <c:v>0.26149458695554623</c:v>
                </c:pt>
                <c:pt idx="101">
                  <c:v>0.26191448984584687</c:v>
                </c:pt>
                <c:pt idx="102">
                  <c:v>0.26231758457006665</c:v>
                </c:pt>
                <c:pt idx="103">
                  <c:v>0.26270497083818029</c:v>
                </c:pt>
                <c:pt idx="104">
                  <c:v>0.26307764982372095</c:v>
                </c:pt>
                <c:pt idx="105">
                  <c:v>0.263436535259438</c:v>
                </c:pt>
                <c:pt idx="106">
                  <c:v>0.26378246304055936</c:v>
                </c:pt>
                <c:pt idx="107">
                  <c:v>0.26411619956752569</c:v>
                </c:pt>
                <c:pt idx="108">
                  <c:v>0.26443844901942798</c:v>
                </c:pt>
                <c:pt idx="109">
                  <c:v>0.26474985971663384</c:v>
                </c:pt>
                <c:pt idx="110">
                  <c:v>0.26505102970456301</c:v>
                </c:pt>
                <c:pt idx="111">
                  <c:v>0.26534251166897216</c:v>
                </c:pt>
                <c:pt idx="112">
                  <c:v>0.26562481727543202</c:v>
                </c:pt>
                <c:pt idx="113">
                  <c:v>0.26589842101114974</c:v>
                </c:pt>
                <c:pt idx="114">
                  <c:v>0.26616376359528843</c:v>
                </c:pt>
                <c:pt idx="115">
                  <c:v>0.26642125501398189</c:v>
                </c:pt>
                <c:pt idx="116">
                  <c:v>0.26667127722795775</c:v>
                </c:pt>
                <c:pt idx="117">
                  <c:v>0.26691418659375227</c:v>
                </c:pt>
                <c:pt idx="118">
                  <c:v>0.26715031603368616</c:v>
                </c:pt>
                <c:pt idx="119">
                  <c:v>0.2673799769848782</c:v>
                </c:pt>
                <c:pt idx="120">
                  <c:v>0.26760346115343381</c:v>
                </c:pt>
                <c:pt idx="121">
                  <c:v>0.26782104209643898</c:v>
                </c:pt>
                <c:pt idx="122">
                  <c:v>0.26803297665140985</c:v>
                </c:pt>
                <c:pt idx="123">
                  <c:v>0.26823950623030013</c:v>
                </c:pt>
                <c:pt idx="124">
                  <c:v>0.26844085799299394</c:v>
                </c:pt>
                <c:pt idx="125">
                  <c:v>0.2686372459133412</c:v>
                </c:pt>
                <c:pt idx="126">
                  <c:v>0.26882887174918946</c:v>
                </c:pt>
                <c:pt idx="127">
                  <c:v>0.26901592592647294</c:v>
                </c:pt>
                <c:pt idx="128">
                  <c:v>0.26919858834622801</c:v>
                </c:pt>
                <c:pt idx="129">
                  <c:v>0.26937702912235834</c:v>
                </c:pt>
                <c:pt idx="130">
                  <c:v>0.26955140925707372</c:v>
                </c:pt>
                <c:pt idx="131">
                  <c:v>0.26972188126013619</c:v>
                </c:pt>
                <c:pt idx="132">
                  <c:v>0.26988858971736318</c:v>
                </c:pt>
                <c:pt idx="133">
                  <c:v>0.27005167181323453</c:v>
                </c:pt>
                <c:pt idx="134">
                  <c:v>0.27021125781192246</c:v>
                </c:pt>
                <c:pt idx="135">
                  <c:v>0.27036747150060364</c:v>
                </c:pt>
                <c:pt idx="136">
                  <c:v>0.27052043059850184</c:v>
                </c:pt>
                <c:pt idx="137">
                  <c:v>0.2706702471347523</c:v>
                </c:pt>
                <c:pt idx="138">
                  <c:v>0.27081702779786032</c:v>
                </c:pt>
                <c:pt idx="139">
                  <c:v>0.27096087425924753</c:v>
                </c:pt>
                <c:pt idx="140">
                  <c:v>0.27110188347312669</c:v>
                </c:pt>
                <c:pt idx="141">
                  <c:v>0.27124014795472901</c:v>
                </c:pt>
                <c:pt idx="142">
                  <c:v>0.27137575603870701</c:v>
                </c:pt>
                <c:pt idx="143">
                  <c:v>0.2715087921193643</c:v>
                </c:pt>
                <c:pt idx="144">
                  <c:v>0.27163933687420305</c:v>
                </c:pt>
                <c:pt idx="145">
                  <c:v>0.27176746747214447</c:v>
                </c:pt>
                <c:pt idx="146">
                  <c:v>0.27189325776764928</c:v>
                </c:pt>
                <c:pt idx="147">
                  <c:v>0.27201677848185424</c:v>
                </c:pt>
                <c:pt idx="148">
                  <c:v>0.27213809737173861</c:v>
                </c:pt>
                <c:pt idx="149">
                  <c:v>0.27225727938824723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D-BA82-44A2-ADE8-268994F29447}"/>
            </c:ext>
          </c:extLst>
        </c:ser>
        <c:ser>
          <c:idx val="0"/>
          <c:order val="16"/>
          <c:tx>
            <c:v>UWL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'funnel_Limits&amp;Scot'!$K$11:$K$160</c:f>
              <c:numCache>
                <c:formatCode>General</c:formatCode>
                <c:ptCount val="150"/>
                <c:pt idx="0">
                  <c:v>79.465752819891051</c:v>
                </c:pt>
                <c:pt idx="1">
                  <c:v>28.173990947033278</c:v>
                </c:pt>
                <c:pt idx="2">
                  <c:v>16.599235330962966</c:v>
                </c:pt>
                <c:pt idx="3">
                  <c:v>11.863857406807208</c:v>
                </c:pt>
                <c:pt idx="4">
                  <c:v>9.2878202441313178</c:v>
                </c:pt>
                <c:pt idx="5">
                  <c:v>7.6679868323119447</c:v>
                </c:pt>
                <c:pt idx="6">
                  <c:v>4.2436213415190362</c:v>
                </c:pt>
                <c:pt idx="7">
                  <c:v>3.0403011977075067</c:v>
                </c:pt>
                <c:pt idx="8">
                  <c:v>2.4241962312402516</c:v>
                </c:pt>
                <c:pt idx="9">
                  <c:v>2.0486556822745281</c:v>
                </c:pt>
                <c:pt idx="10">
                  <c:v>1.7951461277291798</c:v>
                </c:pt>
                <c:pt idx="11">
                  <c:v>1.6120939177750513</c:v>
                </c:pt>
                <c:pt idx="12">
                  <c:v>1.4734419191572752</c:v>
                </c:pt>
                <c:pt idx="13">
                  <c:v>1.3645989299440799</c:v>
                </c:pt>
                <c:pt idx="14">
                  <c:v>1.2767538162861822</c:v>
                </c:pt>
                <c:pt idx="15">
                  <c:v>1.2042686904584723</c:v>
                </c:pt>
                <c:pt idx="16">
                  <c:v>1.1433666838623393</c:v>
                </c:pt>
                <c:pt idx="17">
                  <c:v>1.0914214626959255</c:v>
                </c:pt>
                <c:pt idx="18">
                  <c:v>1.0465493454640509</c:v>
                </c:pt>
                <c:pt idx="19">
                  <c:v>1.0073635844552555</c:v>
                </c:pt>
                <c:pt idx="20">
                  <c:v>0.97282024080976726</c:v>
                </c:pt>
                <c:pt idx="21">
                  <c:v>0.94211813295795033</c:v>
                </c:pt>
                <c:pt idx="22">
                  <c:v>0.91463193650693397</c:v>
                </c:pt>
                <c:pt idx="23">
                  <c:v>0.8898662831227927</c:v>
                </c:pt>
                <c:pt idx="24">
                  <c:v>0.86742354544915168</c:v>
                </c:pt>
                <c:pt idx="25">
                  <c:v>0.84698076885801199</c:v>
                </c:pt>
                <c:pt idx="26">
                  <c:v>0.82827285432450526</c:v>
                </c:pt>
                <c:pt idx="27">
                  <c:v>0.81108009959098304</c:v>
                </c:pt>
                <c:pt idx="28">
                  <c:v>0.79521883401748161</c:v>
                </c:pt>
                <c:pt idx="29">
                  <c:v>0.78053428544040904</c:v>
                </c:pt>
                <c:pt idx="30">
                  <c:v>0.76689508133838902</c:v>
                </c:pt>
                <c:pt idx="31">
                  <c:v>0.7541889629208568</c:v>
                </c:pt>
                <c:pt idx="32">
                  <c:v>0.7423194106129023</c:v>
                </c:pt>
                <c:pt idx="33">
                  <c:v>0.73120296221210124</c:v>
                </c:pt>
                <c:pt idx="34">
                  <c:v>0.72076706305003058</c:v>
                </c:pt>
                <c:pt idx="35">
                  <c:v>0.71094832875832803</c:v>
                </c:pt>
                <c:pt idx="36">
                  <c:v>0.70169113094556901</c:v>
                </c:pt>
                <c:pt idx="37">
                  <c:v>0.69294643772824338</c:v>
                </c:pt>
                <c:pt idx="38">
                  <c:v>0.68467085699191332</c:v>
                </c:pt>
                <c:pt idx="39">
                  <c:v>0.67682584211132646</c:v>
                </c:pt>
                <c:pt idx="40">
                  <c:v>0.66937702876025307</c:v>
                </c:pt>
                <c:pt idx="41">
                  <c:v>0.66229367818772455</c:v>
                </c:pt>
                <c:pt idx="42">
                  <c:v>0.65554820749254483</c:v>
                </c:pt>
                <c:pt idx="43">
                  <c:v>0.64911579139877307</c:v>
                </c:pt>
                <c:pt idx="44">
                  <c:v>0.64297402311635798</c:v>
                </c:pt>
                <c:pt idx="45">
                  <c:v>0.63148319584826607</c:v>
                </c:pt>
                <c:pt idx="46">
                  <c:v>0.62093479113857297</c:v>
                </c:pt>
                <c:pt idx="47">
                  <c:v>0.61121173127244832</c:v>
                </c:pt>
                <c:pt idx="48">
                  <c:v>0.59386446935006099</c:v>
                </c:pt>
                <c:pt idx="49">
                  <c:v>0.55962529411630635</c:v>
                </c:pt>
                <c:pt idx="50">
                  <c:v>0.53416776431422686</c:v>
                </c:pt>
                <c:pt idx="51">
                  <c:v>0.51436721809689878</c:v>
                </c:pt>
                <c:pt idx="52">
                  <c:v>0.49844503755434183</c:v>
                </c:pt>
                <c:pt idx="53">
                  <c:v>0.48530943641939261</c:v>
                </c:pt>
                <c:pt idx="54">
                  <c:v>0.47425054367156194</c:v>
                </c:pt>
                <c:pt idx="55">
                  <c:v>0.46478538628047728</c:v>
                </c:pt>
                <c:pt idx="56">
                  <c:v>0.45657307827263088</c:v>
                </c:pt>
                <c:pt idx="57">
                  <c:v>0.44936561138654468</c:v>
                </c:pt>
                <c:pt idx="58">
                  <c:v>0.44297789289842876</c:v>
                </c:pt>
                <c:pt idx="59">
                  <c:v>0.4372687528132404</c:v>
                </c:pt>
                <c:pt idx="60">
                  <c:v>0.4321284858663339</c:v>
                </c:pt>
                <c:pt idx="61">
                  <c:v>0.42747043625874193</c:v>
                </c:pt>
                <c:pt idx="62">
                  <c:v>0.42322516618698508</c:v>
                </c:pt>
                <c:pt idx="63">
                  <c:v>0.4193363232827767</c:v>
                </c:pt>
                <c:pt idx="64">
                  <c:v>0.41245080274280199</c:v>
                </c:pt>
                <c:pt idx="65">
                  <c:v>0.40652918666509891</c:v>
                </c:pt>
                <c:pt idx="66">
                  <c:v>0.40136932242053247</c:v>
                </c:pt>
                <c:pt idx="67">
                  <c:v>0.39682333330353958</c:v>
                </c:pt>
                <c:pt idx="68">
                  <c:v>0.39278031020988385</c:v>
                </c:pt>
                <c:pt idx="69">
                  <c:v>0.38915528070792688</c:v>
                </c:pt>
                <c:pt idx="70">
                  <c:v>0.38588193760777334</c:v>
                </c:pt>
                <c:pt idx="71">
                  <c:v>0.3829077047065908</c:v>
                </c:pt>
                <c:pt idx="72">
                  <c:v>0.3801903030389418</c:v>
                </c:pt>
                <c:pt idx="73">
                  <c:v>0.37326393919859618</c:v>
                </c:pt>
                <c:pt idx="74">
                  <c:v>0.3677124727673613</c:v>
                </c:pt>
                <c:pt idx="75">
                  <c:v>0.36313848028409562</c:v>
                </c:pt>
                <c:pt idx="76">
                  <c:v>0.35928794957946408</c:v>
                </c:pt>
                <c:pt idx="77">
                  <c:v>0.35599014306870425</c:v>
                </c:pt>
                <c:pt idx="78">
                  <c:v>0.3531256011423281</c:v>
                </c:pt>
                <c:pt idx="79">
                  <c:v>0.3506079624453165</c:v>
                </c:pt>
                <c:pt idx="80">
                  <c:v>0.34837307187071836</c:v>
                </c:pt>
                <c:pt idx="81">
                  <c:v>0.34637216265757315</c:v>
                </c:pt>
                <c:pt idx="82">
                  <c:v>0.34456742867181156</c:v>
                </c:pt>
                <c:pt idx="83">
                  <c:v>0.34292905724385975</c:v>
                </c:pt>
                <c:pt idx="84">
                  <c:v>0.3414331861625941</c:v>
                </c:pt>
                <c:pt idx="85">
                  <c:v>0.34006046334649498</c:v>
                </c:pt>
                <c:pt idx="86">
                  <c:v>0.33879501006291107</c:v>
                </c:pt>
                <c:pt idx="87">
                  <c:v>0.33762366073267791</c:v>
                </c:pt>
                <c:pt idx="88">
                  <c:v>0.33653539627217399</c:v>
                </c:pt>
                <c:pt idx="89">
                  <c:v>0.33552091539736589</c:v>
                </c:pt>
                <c:pt idx="90">
                  <c:v>0.33457230593043608</c:v>
                </c:pt>
                <c:pt idx="91">
                  <c:v>0.3336827896989274</c:v>
                </c:pt>
                <c:pt idx="92">
                  <c:v>0.3328465223426455</c:v>
                </c:pt>
                <c:pt idx="93">
                  <c:v>0.33205843460598838</c:v>
                </c:pt>
                <c:pt idx="94">
                  <c:v>0.33131410533820282</c:v>
                </c:pt>
                <c:pt idx="95">
                  <c:v>0.33060965898726313</c:v>
                </c:pt>
                <c:pt idx="96">
                  <c:v>0.32994168220104853</c:v>
                </c:pt>
                <c:pt idx="97">
                  <c:v>0.32930715547011757</c:v>
                </c:pt>
                <c:pt idx="98">
                  <c:v>0.32870339671193899</c:v>
                </c:pt>
                <c:pt idx="99">
                  <c:v>0.32812801441029738</c:v>
                </c:pt>
                <c:pt idx="100">
                  <c:v>0.32757886845685519</c:v>
                </c:pt>
                <c:pt idx="101">
                  <c:v>0.32705403724406623</c:v>
                </c:pt>
                <c:pt idx="102">
                  <c:v>0.32655178986477046</c:v>
                </c:pt>
                <c:pt idx="103">
                  <c:v>0.32607056250877975</c:v>
                </c:pt>
                <c:pt idx="104">
                  <c:v>0.32560893832857851</c:v>
                </c:pt>
                <c:pt idx="105">
                  <c:v>0.325165630187989</c:v>
                </c:pt>
                <c:pt idx="106">
                  <c:v>0.32473946581892449</c:v>
                </c:pt>
                <c:pt idx="107">
                  <c:v>0.3243293749992891</c:v>
                </c:pt>
                <c:pt idx="108">
                  <c:v>0.32393437843502615</c:v>
                </c:pt>
                <c:pt idx="109">
                  <c:v>0.32355357808527985</c:v>
                </c:pt>
                <c:pt idx="110">
                  <c:v>0.32318614871466317</c:v>
                </c:pt>
                <c:pt idx="111">
                  <c:v>0.32283133049305957</c:v>
                </c:pt>
                <c:pt idx="112">
                  <c:v>0.32248842249301068</c:v>
                </c:pt>
                <c:pt idx="113">
                  <c:v>0.32215677695895101</c:v>
                </c:pt>
                <c:pt idx="114">
                  <c:v>0.3218357942424302</c:v>
                </c:pt>
                <c:pt idx="115">
                  <c:v>0.32152491831385061</c:v>
                </c:pt>
                <c:pt idx="116">
                  <c:v>0.32122363277482874</c:v>
                </c:pt>
                <c:pt idx="117">
                  <c:v>0.32093145730657296</c:v>
                </c:pt>
                <c:pt idx="118">
                  <c:v>0.320647944499097</c:v>
                </c:pt>
                <c:pt idx="119">
                  <c:v>0.32037267701398536</c:v>
                </c:pt>
                <c:pt idx="120">
                  <c:v>0.32010526504006709</c:v>
                </c:pt>
                <c:pt idx="121">
                  <c:v>0.31984534400695835</c:v>
                </c:pt>
                <c:pt idx="122">
                  <c:v>0.31959257252618156</c:v>
                </c:pt>
                <c:pt idx="123">
                  <c:v>0.31934663053359352</c:v>
                </c:pt>
                <c:pt idx="124">
                  <c:v>0.31910721761029587</c:v>
                </c:pt>
                <c:pt idx="125">
                  <c:v>0.31887405146212705</c:v>
                </c:pt>
                <c:pt idx="126">
                  <c:v>0.31864686654035601</c:v>
                </c:pt>
                <c:pt idx="127">
                  <c:v>0.31842541278835257</c:v>
                </c:pt>
                <c:pt idx="128">
                  <c:v>0.31820945450087479</c:v>
                </c:pt>
                <c:pt idx="129">
                  <c:v>0.31799876928421805</c:v>
                </c:pt>
                <c:pt idx="130">
                  <c:v>0.31779314710686485</c:v>
                </c:pt>
                <c:pt idx="131">
                  <c:v>0.31759238943148077</c:v>
                </c:pt>
                <c:pt idx="132">
                  <c:v>0.31739630842015432</c:v>
                </c:pt>
                <c:pt idx="133">
                  <c:v>0.31720472620569434</c:v>
                </c:pt>
                <c:pt idx="134">
                  <c:v>0.3170174742225994</c:v>
                </c:pt>
                <c:pt idx="135">
                  <c:v>0.31683439259201501</c:v>
                </c:pt>
                <c:pt idx="136">
                  <c:v>0.31665532955560949</c:v>
                </c:pt>
                <c:pt idx="137">
                  <c:v>0.31648014095384047</c:v>
                </c:pt>
                <c:pt idx="138">
                  <c:v>0.31630868974456061</c:v>
                </c:pt>
                <c:pt idx="139">
                  <c:v>0.31614084555833083</c:v>
                </c:pt>
                <c:pt idx="140">
                  <c:v>0.31597648428718189</c:v>
                </c:pt>
                <c:pt idx="141">
                  <c:v>0.31581548770389428</c:v>
                </c:pt>
                <c:pt idx="142">
                  <c:v>0.31565774310915728</c:v>
                </c:pt>
                <c:pt idx="143">
                  <c:v>0.31550314300422982</c:v>
                </c:pt>
                <c:pt idx="144">
                  <c:v>0.31535158478695369</c:v>
                </c:pt>
                <c:pt idx="145">
                  <c:v>0.31520297046917828</c:v>
                </c:pt>
                <c:pt idx="146">
                  <c:v>0.31505720641383944</c:v>
                </c:pt>
                <c:pt idx="147">
                  <c:v>0.31491420309009671</c:v>
                </c:pt>
                <c:pt idx="148">
                  <c:v>0.31477387484508451</c:v>
                </c:pt>
                <c:pt idx="149">
                  <c:v>0.31463613969096088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E-BA82-44A2-ADE8-268994F29447}"/>
            </c:ext>
          </c:extLst>
        </c:ser>
        <c:ser>
          <c:idx val="3"/>
          <c:order val="17"/>
          <c:tx>
            <c:v>Control Limits (99%)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'funnel_Limits&amp;Scot'!$L$11:$L$160</c:f>
              <c:numCache>
                <c:formatCode>General</c:formatCode>
                <c:ptCount val="150"/>
                <c:pt idx="0">
                  <c:v>1.2899660333547057E-4</c:v>
                </c:pt>
                <c:pt idx="1">
                  <c:v>1.2798517308237807E-3</c:v>
                </c:pt>
                <c:pt idx="2">
                  <c:v>2.5376852914332764E-3</c:v>
                </c:pt>
                <c:pt idx="3">
                  <c:v>3.7741991323705019E-3</c:v>
                </c:pt>
                <c:pt idx="4">
                  <c:v>4.9900591627088957E-3</c:v>
                </c:pt>
                <c:pt idx="5">
                  <c:v>6.1859007475889138E-3</c:v>
                </c:pt>
                <c:pt idx="6">
                  <c:v>1.1885153110061848E-2</c:v>
                </c:pt>
                <c:pt idx="7">
                  <c:v>1.7164563051464292E-2</c:v>
                </c:pt>
                <c:pt idx="8">
                  <c:v>2.2078148644885696E-2</c:v>
                </c:pt>
                <c:pt idx="9">
                  <c:v>2.6670212780402529E-2</c:v>
                </c:pt>
                <c:pt idx="10">
                  <c:v>3.0977542759403228E-2</c:v>
                </c:pt>
                <c:pt idx="11">
                  <c:v>3.5031019278345177E-2</c:v>
                </c:pt>
                <c:pt idx="12">
                  <c:v>3.8856815870548185E-2</c:v>
                </c:pt>
                <c:pt idx="13">
                  <c:v>4.2477308116077354E-2</c:v>
                </c:pt>
                <c:pt idx="14">
                  <c:v>4.5911773172402671E-2</c:v>
                </c:pt>
                <c:pt idx="15">
                  <c:v>4.9176935198029632E-2</c:v>
                </c:pt>
                <c:pt idx="16">
                  <c:v>5.2287395754034127E-2</c:v>
                </c:pt>
                <c:pt idx="17">
                  <c:v>5.5255977153308232E-2</c:v>
                </c:pt>
                <c:pt idx="18">
                  <c:v>5.8093999089301428E-2</c:v>
                </c:pt>
                <c:pt idx="19">
                  <c:v>6.0811503535778758E-2</c:v>
                </c:pt>
                <c:pt idx="20">
                  <c:v>6.3417439116110363E-2</c:v>
                </c:pt>
                <c:pt idx="21">
                  <c:v>6.5919813407514419E-2</c:v>
                </c:pt>
                <c:pt idx="22">
                  <c:v>6.8325819650148528E-2</c:v>
                </c:pt>
                <c:pt idx="23">
                  <c:v>7.0641942856087978E-2</c:v>
                </c:pt>
                <c:pt idx="24">
                  <c:v>7.2874049210894687E-2</c:v>
                </c:pt>
                <c:pt idx="25">
                  <c:v>7.5027461827930866E-2</c:v>
                </c:pt>
                <c:pt idx="26">
                  <c:v>7.7107025280658062E-2</c:v>
                </c:pt>
                <c:pt idx="27">
                  <c:v>7.9117160849591639E-2</c:v>
                </c:pt>
                <c:pt idx="28">
                  <c:v>8.1061914041418548E-2</c:v>
                </c:pt>
                <c:pt idx="29">
                  <c:v>8.2944995641211411E-2</c:v>
                </c:pt>
                <c:pt idx="30">
                  <c:v>8.4769817324962526E-2</c:v>
                </c:pt>
                <c:pt idx="31">
                  <c:v>8.6539522674206823E-2</c:v>
                </c:pt>
                <c:pt idx="32">
                  <c:v>8.8257014286357821E-2</c:v>
                </c:pt>
                <c:pt idx="33">
                  <c:v>8.9924977555327287E-2</c:v>
                </c:pt>
                <c:pt idx="34">
                  <c:v>9.1545901600729979E-2</c:v>
                </c:pt>
                <c:pt idx="35">
                  <c:v>9.3122097745724927E-2</c:v>
                </c:pt>
                <c:pt idx="36">
                  <c:v>9.4655715879588223E-2</c:v>
                </c:pt>
                <c:pt idx="37">
                  <c:v>9.6148758988577346E-2</c:v>
                </c:pt>
                <c:pt idx="38">
                  <c:v>9.7603096095304029E-2</c:v>
                </c:pt>
                <c:pt idx="39">
                  <c:v>9.9020473810880472E-2</c:v>
                </c:pt>
                <c:pt idx="40">
                  <c:v>0.10040252667419161</c:v>
                </c:pt>
                <c:pt idx="41">
                  <c:v>0.10175078642762182</c:v>
                </c:pt>
                <c:pt idx="42">
                  <c:v>0.10306669035756641</c:v>
                </c:pt>
                <c:pt idx="43">
                  <c:v>0.10435158881037009</c:v>
                </c:pt>
                <c:pt idx="44">
                  <c:v>0.10560675197937267</c:v>
                </c:pt>
                <c:pt idx="45">
                  <c:v>0.10803258874744789</c:v>
                </c:pt>
                <c:pt idx="46">
                  <c:v>0.11035297866462924</c:v>
                </c:pt>
                <c:pt idx="47">
                  <c:v>0.11257575587921033</c:v>
                </c:pt>
                <c:pt idx="48">
                  <c:v>0.1167558422864154</c:v>
                </c:pt>
                <c:pt idx="49">
                  <c:v>0.1259129050290764</c:v>
                </c:pt>
                <c:pt idx="50">
                  <c:v>0.13362930892561853</c:v>
                </c:pt>
                <c:pt idx="51">
                  <c:v>0.14026024572385926</c:v>
                </c:pt>
                <c:pt idx="52">
                  <c:v>0.14604713819683357</c:v>
                </c:pt>
                <c:pt idx="53">
                  <c:v>0.15116105942495742</c:v>
                </c:pt>
                <c:pt idx="54">
                  <c:v>0.15572734148631512</c:v>
                </c:pt>
                <c:pt idx="55">
                  <c:v>0.15984034839423764</c:v>
                </c:pt>
                <c:pt idx="56">
                  <c:v>0.1635727674100878</c:v>
                </c:pt>
                <c:pt idx="57">
                  <c:v>0.16698168252363216</c:v>
                </c:pt>
                <c:pt idx="58">
                  <c:v>0.17011267564483096</c:v>
                </c:pt>
                <c:pt idx="59">
                  <c:v>0.17300267397214952</c:v>
                </c:pt>
                <c:pt idx="60">
                  <c:v>0.17568197492577436</c:v>
                </c:pt>
                <c:pt idx="61">
                  <c:v>0.17817571675445829</c:v>
                </c:pt>
                <c:pt idx="62">
                  <c:v>0.1805049665217012</c:v>
                </c:pt>
                <c:pt idx="63">
                  <c:v>0.18268753837418678</c:v>
                </c:pt>
                <c:pt idx="64">
                  <c:v>0.18667124608840463</c:v>
                </c:pt>
                <c:pt idx="65">
                  <c:v>0.19022477180328487</c:v>
                </c:pt>
                <c:pt idx="66">
                  <c:v>0.19342207370052225</c:v>
                </c:pt>
                <c:pt idx="67">
                  <c:v>0.19632024424124511</c:v>
                </c:pt>
                <c:pt idx="68">
                  <c:v>0.19896418875684341</c:v>
                </c:pt>
                <c:pt idx="69">
                  <c:v>0.20138980203829032</c:v>
                </c:pt>
                <c:pt idx="70">
                  <c:v>0.20362618339737643</c:v>
                </c:pt>
                <c:pt idx="71">
                  <c:v>0.20569721744021779</c:v>
                </c:pt>
                <c:pt idx="72">
                  <c:v>0.20762272533843973</c:v>
                </c:pt>
                <c:pt idx="73">
                  <c:v>0.21267986522939517</c:v>
                </c:pt>
                <c:pt idx="74">
                  <c:v>0.21689495165539519</c:v>
                </c:pt>
                <c:pt idx="75">
                  <c:v>0.22048163387407288</c:v>
                </c:pt>
                <c:pt idx="76">
                  <c:v>0.22358410463444786</c:v>
                </c:pt>
                <c:pt idx="77">
                  <c:v>0.22630379470656739</c:v>
                </c:pt>
                <c:pt idx="78">
                  <c:v>0.22871447665291056</c:v>
                </c:pt>
                <c:pt idx="79">
                  <c:v>0.23087130328388572</c:v>
                </c:pt>
                <c:pt idx="80">
                  <c:v>0.23281646969369163</c:v>
                </c:pt>
                <c:pt idx="81">
                  <c:v>0.23458289791109632</c:v>
                </c:pt>
                <c:pt idx="82">
                  <c:v>0.23619671331604036</c:v>
                </c:pt>
                <c:pt idx="83">
                  <c:v>0.23767895569842987</c:v>
                </c:pt>
                <c:pt idx="84">
                  <c:v>0.23904679022247263</c:v>
                </c:pt>
                <c:pt idx="85">
                  <c:v>0.24031438267918992</c:v>
                </c:pt>
                <c:pt idx="86">
                  <c:v>0.24149354396594255</c:v>
                </c:pt>
                <c:pt idx="87">
                  <c:v>0.24259421255991442</c:v>
                </c:pt>
                <c:pt idx="88">
                  <c:v>0.2436248211079359</c:v>
                </c:pt>
                <c:pt idx="89">
                  <c:v>0.24459257871638471</c:v>
                </c:pt>
                <c:pt idx="90">
                  <c:v>0.24550369097701633</c:v>
                </c:pt>
                <c:pt idx="91">
                  <c:v>0.24636353336512595</c:v>
                </c:pt>
                <c:pt idx="92">
                  <c:v>0.24717678927727227</c:v>
                </c:pt>
                <c:pt idx="93">
                  <c:v>0.24794756094220519</c:v>
                </c:pt>
                <c:pt idx="94">
                  <c:v>0.24867945929972846</c:v>
                </c:pt>
                <c:pt idx="95">
                  <c:v>0.249375677412706</c:v>
                </c:pt>
                <c:pt idx="96">
                  <c:v>0.25003905086933648</c:v>
                </c:pt>
                <c:pt idx="97">
                  <c:v>0.25067210782036015</c:v>
                </c:pt>
                <c:pt idx="98">
                  <c:v>0.25127711069346337</c:v>
                </c:pt>
                <c:pt idx="99">
                  <c:v>0.25185609117585028</c:v>
                </c:pt>
                <c:pt idx="100">
                  <c:v>0.25241087971457365</c:v>
                </c:pt>
                <c:pt idx="101">
                  <c:v>0.25294313052363671</c:v>
                </c:pt>
                <c:pt idx="102">
                  <c:v>0.25345434288628393</c:v>
                </c:pt>
                <c:pt idx="103">
                  <c:v>0.25394587938525498</c:v>
                </c:pt>
                <c:pt idx="104">
                  <c:v>0.25441898157209442</c:v>
                </c:pt>
                <c:pt idx="105">
                  <c:v>0.25487478349081794</c:v>
                </c:pt>
                <c:pt idx="106">
                  <c:v>0.25531432339531307</c:v>
                </c:pt>
                <c:pt idx="107">
                  <c:v>0.25573855393930683</c:v>
                </c:pt>
                <c:pt idx="108">
                  <c:v>0.25614835106915285</c:v>
                </c:pt>
                <c:pt idx="109">
                  <c:v>0.25654452181049836</c:v>
                </c:pt>
                <c:pt idx="110">
                  <c:v>0.25692781110809837</c:v>
                </c:pt>
                <c:pt idx="111">
                  <c:v>0.257298907852124</c:v>
                </c:pt>
                <c:pt idx="112">
                  <c:v>0.25765845020307576</c:v>
                </c:pt>
                <c:pt idx="113">
                  <c:v>0.258007030309932</c:v>
                </c:pt>
                <c:pt idx="114">
                  <c:v>0.25834519850171395</c:v>
                </c:pt>
                <c:pt idx="115">
                  <c:v>0.25867346702065136</c:v>
                </c:pt>
                <c:pt idx="116">
                  <c:v>0.25899231335513101</c:v>
                </c:pt>
                <c:pt idx="117">
                  <c:v>0.25930218322224446</c:v>
                </c:pt>
                <c:pt idx="118">
                  <c:v>0.25960349324271986</c:v>
                </c:pt>
                <c:pt idx="119">
                  <c:v>0.25989663334510199</c:v>
                </c:pt>
                <c:pt idx="120">
                  <c:v>0.26018196893102985</c:v>
                </c:pt>
                <c:pt idx="121">
                  <c:v>0.26045984282921292</c:v>
                </c:pt>
                <c:pt idx="122">
                  <c:v>0.26073057706208591</c:v>
                </c:pt>
                <c:pt idx="123">
                  <c:v>0.26099447444603341</c:v>
                </c:pt>
                <c:pt idx="124">
                  <c:v>0.26125182004342845</c:v>
                </c:pt>
                <c:pt idx="125">
                  <c:v>0.26150288248245734</c:v>
                </c:pt>
                <c:pt idx="126">
                  <c:v>0.26174791515874746</c:v>
                </c:pt>
                <c:pt idx="127">
                  <c:v>0.26198715733112499</c:v>
                </c:pt>
                <c:pt idx="128">
                  <c:v>0.26222083512236816</c:v>
                </c:pt>
                <c:pt idx="129">
                  <c:v>0.26244916243455368</c:v>
                </c:pt>
                <c:pt idx="130">
                  <c:v>0.26267234178749022</c:v>
                </c:pt>
                <c:pt idx="131">
                  <c:v>0.26289056508777353</c:v>
                </c:pt>
                <c:pt idx="132">
                  <c:v>0.26310401433515529</c:v>
                </c:pt>
                <c:pt idx="133">
                  <c:v>0.26331286227218614</c:v>
                </c:pt>
                <c:pt idx="134">
                  <c:v>0.26351727298244493</c:v>
                </c:pt>
                <c:pt idx="135">
                  <c:v>0.26371740244210212</c:v>
                </c:pt>
                <c:pt idx="136">
                  <c:v>0.26391339902906508</c:v>
                </c:pt>
                <c:pt idx="137">
                  <c:v>0.26410540399351246</c:v>
                </c:pt>
                <c:pt idx="138">
                  <c:v>0.26429355189323578</c:v>
                </c:pt>
                <c:pt idx="139">
                  <c:v>0.26447797099686038</c:v>
                </c:pt>
                <c:pt idx="140">
                  <c:v>0.26465878365771567</c:v>
                </c:pt>
                <c:pt idx="141">
                  <c:v>0.2648361066608465</c:v>
                </c:pt>
                <c:pt idx="142">
                  <c:v>0.26501005154542329</c:v>
                </c:pt>
                <c:pt idx="143">
                  <c:v>0.26518072490458489</c:v>
                </c:pt>
                <c:pt idx="144">
                  <c:v>0.26534822866456331</c:v>
                </c:pt>
                <c:pt idx="145">
                  <c:v>0.26551266034476062</c:v>
                </c:pt>
                <c:pt idx="146">
                  <c:v>0.26567411330029939</c:v>
                </c:pt>
                <c:pt idx="147">
                  <c:v>0.26583267694842577</c:v>
                </c:pt>
                <c:pt idx="148">
                  <c:v>0.2659884369800235</c:v>
                </c:pt>
                <c:pt idx="149">
                  <c:v>0.26614147555738238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F-BA82-44A2-ADE8-268994F29447}"/>
            </c:ext>
          </c:extLst>
        </c:ser>
        <c:ser>
          <c:idx val="19"/>
          <c:order val="18"/>
          <c:tx>
            <c:v>UCL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'funnel_Limits&amp;Scot'!$M$11:$M$160</c:f>
              <c:numCache>
                <c:formatCode>General</c:formatCode>
                <c:ptCount val="150"/>
                <c:pt idx="0">
                  <c:v>86.978786456810369</c:v>
                </c:pt>
                <c:pt idx="1">
                  <c:v>40.236019765605896</c:v>
                </c:pt>
                <c:pt idx="2">
                  <c:v>25.34755048247732</c:v>
                </c:pt>
                <c:pt idx="3">
                  <c:v>18.586441657868104</c:v>
                </c:pt>
                <c:pt idx="4">
                  <c:v>14.724415264176658</c:v>
                </c:pt>
                <c:pt idx="5">
                  <c:v>12.225812290497572</c:v>
                </c:pt>
                <c:pt idx="6">
                  <c:v>6.7591276061507788</c:v>
                </c:pt>
                <c:pt idx="7">
                  <c:v>4.7793051538124045</c:v>
                </c:pt>
                <c:pt idx="8">
                  <c:v>3.7554194748130239</c:v>
                </c:pt>
                <c:pt idx="9">
                  <c:v>3.1289065783828183</c:v>
                </c:pt>
                <c:pt idx="10">
                  <c:v>2.7054996993970191</c:v>
                </c:pt>
                <c:pt idx="11">
                  <c:v>2.3998616879658359</c:v>
                </c:pt>
                <c:pt idx="12">
                  <c:v>2.1686172820701195</c:v>
                </c:pt>
                <c:pt idx="13">
                  <c:v>1.9873813407692995</c:v>
                </c:pt>
                <c:pt idx="14">
                  <c:v>1.841389305664223</c:v>
                </c:pt>
                <c:pt idx="15">
                  <c:v>1.7211771795578228</c:v>
                </c:pt>
                <c:pt idx="16">
                  <c:v>1.6203977365762432</c:v>
                </c:pt>
                <c:pt idx="17">
                  <c:v>1.5346343414760755</c:v>
                </c:pt>
                <c:pt idx="18">
                  <c:v>1.4607182798195206</c:v>
                </c:pt>
                <c:pt idx="19">
                  <c:v>1.3963167036071529</c:v>
                </c:pt>
                <c:pt idx="20">
                  <c:v>1.3396737831928027</c:v>
                </c:pt>
                <c:pt idx="21">
                  <c:v>1.2894424772471449</c:v>
                </c:pt>
                <c:pt idx="22">
                  <c:v>1.2445719442207503</c:v>
                </c:pt>
                <c:pt idx="23">
                  <c:v>1.2042302423537496</c:v>
                </c:pt>
                <c:pt idx="24">
                  <c:v>1.1677500519180377</c:v>
                </c:pt>
                <c:pt idx="25">
                  <c:v>1.1345897962761202</c:v>
                </c:pt>
                <c:pt idx="26">
                  <c:v>1.1043052934001527</c:v>
                </c:pt>
                <c:pt idx="27">
                  <c:v>1.0765287527722907</c:v>
                </c:pt>
                <c:pt idx="28">
                  <c:v>1.0509529881796758</c:v>
                </c:pt>
                <c:pt idx="29">
                  <c:v>1.0273193945560186</c:v>
                </c:pt>
                <c:pt idx="30">
                  <c:v>1.0054086813235219</c:v>
                </c:pt>
                <c:pt idx="31">
                  <c:v>0.98503365164365886</c:v>
                </c:pt>
                <c:pt idx="32">
                  <c:v>0.96603351896259237</c:v>
                </c:pt>
                <c:pt idx="33">
                  <c:v>0.94826939183387227</c:v>
                </c:pt>
                <c:pt idx="34">
                  <c:v>0.93162065591605636</c:v>
                </c:pt>
                <c:pt idx="35">
                  <c:v>0.91598205166193414</c:v>
                </c:pt>
                <c:pt idx="36">
                  <c:v>0.90126129634321395</c:v>
                </c:pt>
                <c:pt idx="37">
                  <c:v>0.88737713557134679</c:v>
                </c:pt>
                <c:pt idx="38">
                  <c:v>0.87425773636802329</c:v>
                </c:pt>
                <c:pt idx="39">
                  <c:v>0.8618393538462511</c:v>
                </c:pt>
                <c:pt idx="40">
                  <c:v>0.85006521858972794</c:v>
                </c:pt>
                <c:pt idx="41">
                  <c:v>0.83888460320531777</c:v>
                </c:pt>
                <c:pt idx="42">
                  <c:v>0.82825203522480573</c:v>
                </c:pt>
                <c:pt idx="43">
                  <c:v>0.81812663023384269</c:v>
                </c:pt>
                <c:pt idx="44">
                  <c:v>0.80847152430602798</c:v>
                </c:pt>
                <c:pt idx="45">
                  <c:v>0.79044201444029205</c:v>
                </c:pt>
                <c:pt idx="46">
                  <c:v>0.77393220197697488</c:v>
                </c:pt>
                <c:pt idx="47">
                  <c:v>0.75875031591410813</c:v>
                </c:pt>
                <c:pt idx="48">
                  <c:v>0.73175396547718419</c:v>
                </c:pt>
                <c:pt idx="49">
                  <c:v>0.67883635927736019</c:v>
                </c:pt>
                <c:pt idx="50">
                  <c:v>0.63983876741617618</c:v>
                </c:pt>
                <c:pt idx="51">
                  <c:v>0.60973398940983914</c:v>
                </c:pt>
                <c:pt idx="52">
                  <c:v>0.58568198502383551</c:v>
                </c:pt>
                <c:pt idx="53">
                  <c:v>0.56595113320411838</c:v>
                </c:pt>
                <c:pt idx="54">
                  <c:v>0.5494223421473069</c:v>
                </c:pt>
                <c:pt idx="55">
                  <c:v>0.53533837545598983</c:v>
                </c:pt>
                <c:pt idx="56">
                  <c:v>0.52316742623698842</c:v>
                </c:pt>
                <c:pt idx="57">
                  <c:v>0.51252434368896571</c:v>
                </c:pt>
                <c:pt idx="58">
                  <c:v>0.50312288624848289</c:v>
                </c:pt>
                <c:pt idx="59">
                  <c:v>0.49474558211981701</c:v>
                </c:pt>
                <c:pt idx="60">
                  <c:v>0.48722403723337981</c:v>
                </c:pt>
                <c:pt idx="61">
                  <c:v>0.48042568222836518</c:v>
                </c:pt>
                <c:pt idx="62">
                  <c:v>0.47424462022046965</c:v>
                </c:pt>
                <c:pt idx="63">
                  <c:v>0.46859516195708872</c:v>
                </c:pt>
                <c:pt idx="64">
                  <c:v>0.45862262593231284</c:v>
                </c:pt>
                <c:pt idx="65">
                  <c:v>0.45007785838504005</c:v>
                </c:pt>
                <c:pt idx="66">
                  <c:v>0.4426568063044139</c:v>
                </c:pt>
                <c:pt idx="67">
                  <c:v>0.43613799263843167</c:v>
                </c:pt>
                <c:pt idx="68">
                  <c:v>0.43035594397452698</c:v>
                </c:pt>
                <c:pt idx="69">
                  <c:v>0.42518432696670239</c:v>
                </c:pt>
                <c:pt idx="70">
                  <c:v>0.42052487510619146</c:v>
                </c:pt>
                <c:pt idx="71">
                  <c:v>0.41629990141456252</c:v>
                </c:pt>
                <c:pt idx="72">
                  <c:v>0.41244710520909822</c:v>
                </c:pt>
                <c:pt idx="73">
                  <c:v>0.40265903161763933</c:v>
                </c:pt>
                <c:pt idx="74">
                  <c:v>0.39484813432235216</c:v>
                </c:pt>
                <c:pt idx="75">
                  <c:v>0.38843598959274522</c:v>
                </c:pt>
                <c:pt idx="76">
                  <c:v>0.38305480301362804</c:v>
                </c:pt>
                <c:pt idx="77">
                  <c:v>0.37845844498648556</c:v>
                </c:pt>
                <c:pt idx="78">
                  <c:v>0.3744753650562096</c:v>
                </c:pt>
                <c:pt idx="79">
                  <c:v>0.37098196102276243</c:v>
                </c:pt>
                <c:pt idx="80">
                  <c:v>0.36788668761055421</c:v>
                </c:pt>
                <c:pt idx="81">
                  <c:v>0.3651201447131574</c:v>
                </c:pt>
                <c:pt idx="82">
                  <c:v>0.36262866107027181</c:v>
                </c:pt>
                <c:pt idx="83">
                  <c:v>0.36037000694227317</c:v>
                </c:pt>
                <c:pt idx="84">
                  <c:v>0.35831044991933508</c:v>
                </c:pt>
                <c:pt idx="85">
                  <c:v>0.35642268427874069</c:v>
                </c:pt>
                <c:pt idx="86">
                  <c:v>0.35468434381490355</c:v>
                </c:pt>
                <c:pt idx="87">
                  <c:v>0.35307691365755112</c:v>
                </c:pt>
                <c:pt idx="88">
                  <c:v>0.35158492068506936</c:v>
                </c:pt>
                <c:pt idx="89">
                  <c:v>0.3501953221404433</c:v>
                </c:pt>
                <c:pt idx="90">
                  <c:v>0.34889703765039842</c:v>
                </c:pt>
                <c:pt idx="91">
                  <c:v>0.34768058659327583</c:v>
                </c:pt>
                <c:pt idx="92">
                  <c:v>0.34653780394032263</c:v>
                </c:pt>
                <c:pt idx="93">
                  <c:v>0.34546161529652264</c:v>
                </c:pt>
                <c:pt idx="94">
                  <c:v>0.34444585712299874</c:v>
                </c:pt>
                <c:pt idx="95">
                  <c:v>0.34348513181326362</c:v>
                </c:pt>
                <c:pt idx="96">
                  <c:v>0.34257468992334983</c:v>
                </c:pt>
                <c:pt idx="97">
                  <c:v>0.3417103337515171</c:v>
                </c:pt>
                <c:pt idx="98">
                  <c:v>0.34088833784734479</c:v>
                </c:pt>
                <c:pt idx="99">
                  <c:v>0.34010538305197457</c:v>
                </c:pt>
                <c:pt idx="100">
                  <c:v>0.33935850143373525</c:v>
                </c:pt>
                <c:pt idx="101">
                  <c:v>0.33864503005778929</c:v>
                </c:pt>
                <c:pt idx="102">
                  <c:v>0.3379625719651333</c:v>
                </c:pt>
                <c:pt idx="103">
                  <c:v>0.33730896307111707</c:v>
                </c:pt>
                <c:pt idx="104">
                  <c:v>0.33668224395244234</c:v>
                </c:pt>
                <c:pt idx="105">
                  <c:v>0.33608063569314245</c:v>
                </c:pt>
                <c:pt idx="106">
                  <c:v>0.33550251911811529</c:v>
                </c:pt>
                <c:pt idx="107">
                  <c:v>0.33494641686759302</c:v>
                </c:pt>
                <c:pt idx="108">
                  <c:v>0.33441097786511503</c:v>
                </c:pt>
                <c:pt idx="109">
                  <c:v>0.33389496381085249</c:v>
                </c:pt>
                <c:pt idx="110">
                  <c:v>0.33339723739588412</c:v>
                </c:pt>
                <c:pt idx="111">
                  <c:v>0.33291675198455073</c:v>
                </c:pt>
                <c:pt idx="112">
                  <c:v>0.33245254255389289</c:v>
                </c:pt>
                <c:pt idx="113">
                  <c:v>0.33200371771336162</c:v>
                </c:pt>
                <c:pt idx="114">
                  <c:v>0.33156945265605203</c:v>
                </c:pt>
                <c:pt idx="115">
                  <c:v>0.33114898291581651</c:v>
                </c:pt>
                <c:pt idx="116">
                  <c:v>0.33074159882375453</c:v>
                </c:pt>
                <c:pt idx="117">
                  <c:v>0.33034664057346957</c:v>
                </c:pt>
                <c:pt idx="118">
                  <c:v>0.32996349381775048</c:v>
                </c:pt>
                <c:pt idx="119">
                  <c:v>0.32959158573044101</c:v>
                </c:pt>
                <c:pt idx="120">
                  <c:v>0.32923038147659744</c:v>
                </c:pt>
                <c:pt idx="121">
                  <c:v>0.32887938104190684</c:v>
                </c:pt>
                <c:pt idx="122">
                  <c:v>0.32853811637900054</c:v>
                </c:pt>
                <c:pt idx="123">
                  <c:v>0.32820614883395322</c:v>
                </c:pt>
                <c:pt idx="124">
                  <c:v>0.32788306682107227</c:v>
                </c:pt>
                <c:pt idx="125">
                  <c:v>0.32756848371819586</c:v>
                </c:pt>
                <c:pt idx="126">
                  <c:v>0.32726203595823933</c:v>
                </c:pt>
                <c:pt idx="127">
                  <c:v>0.3269633812957552</c:v>
                </c:pt>
                <c:pt idx="128">
                  <c:v>0.32667219722987645</c:v>
                </c:pt>
                <c:pt idx="129">
                  <c:v>0.32638817956726246</c:v>
                </c:pt>
                <c:pt idx="130">
                  <c:v>0.32611104111061207</c:v>
                </c:pt>
                <c:pt idx="131">
                  <c:v>0.32584051045999801</c:v>
                </c:pt>
                <c:pt idx="132">
                  <c:v>0.32557633091574467</c:v>
                </c:pt>
                <c:pt idx="133">
                  <c:v>0.32531825947285131</c:v>
                </c:pt>
                <c:pt idx="134">
                  <c:v>0.32506606589807974</c:v>
                </c:pt>
                <c:pt idx="135">
                  <c:v>0.32481953188180474</c:v>
                </c:pt>
                <c:pt idx="136">
                  <c:v>0.32457845025758314</c:v>
                </c:pt>
                <c:pt idx="137">
                  <c:v>0.32434262428315225</c:v>
                </c:pt>
                <c:pt idx="138">
                  <c:v>0.32411186697722916</c:v>
                </c:pt>
                <c:pt idx="139">
                  <c:v>0.32388600050707356</c:v>
                </c:pt>
                <c:pt idx="140">
                  <c:v>0.32366485562228986</c:v>
                </c:pt>
                <c:pt idx="141">
                  <c:v>0.32344827113080282</c:v>
                </c:pt>
                <c:pt idx="142">
                  <c:v>0.32323609341335074</c:v>
                </c:pt>
                <c:pt idx="143">
                  <c:v>0.32302817597319738</c:v>
                </c:pt>
                <c:pt idx="144">
                  <c:v>0.32282437901808647</c:v>
                </c:pt>
                <c:pt idx="145">
                  <c:v>0.32262456907174958</c:v>
                </c:pt>
                <c:pt idx="146">
                  <c:v>0.32242861861253225</c:v>
                </c:pt>
                <c:pt idx="147">
                  <c:v>0.32223640573693146</c:v>
                </c:pt>
                <c:pt idx="148">
                  <c:v>0.32204781384604447</c:v>
                </c:pt>
                <c:pt idx="149">
                  <c:v>0.32186273135310745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20-BA82-44A2-ADE8-268994F294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163584"/>
        <c:axId val="60165120"/>
      </c:scatterChart>
      <c:valAx>
        <c:axId val="60163584"/>
        <c:scaling>
          <c:orientation val="minMax"/>
          <c:max val="600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0165120"/>
        <c:crosses val="autoZero"/>
        <c:crossBetween val="midCat"/>
        <c:majorUnit val="1000"/>
        <c:minorUnit val="500"/>
      </c:valAx>
      <c:valAx>
        <c:axId val="60165120"/>
        <c:scaling>
          <c:orientation val="minMax"/>
          <c:max val="6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0163584"/>
        <c:crosses val="autoZero"/>
        <c:crossBetween val="midCat"/>
        <c:majorUnit val="1"/>
        <c:minorUnit val="0.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egendEntry>
        <c:idx val="12"/>
        <c:delete val="1"/>
      </c:legendEntry>
      <c:legendEntry>
        <c:idx val="13"/>
        <c:delete val="1"/>
      </c:legendEntry>
      <c:legendEntry>
        <c:idx val="14"/>
        <c:delete val="1"/>
      </c:legendEntry>
      <c:legendEntry>
        <c:idx val="16"/>
        <c:delete val="1"/>
      </c:legendEntry>
      <c:legendEntry>
        <c:idx val="18"/>
        <c:delete val="1"/>
      </c:legendEntry>
      <c:layout>
        <c:manualLayout>
          <c:xMode val="edge"/>
          <c:yMode val="edge"/>
          <c:x val="0.3103562312312555"/>
          <c:y val="1.4243162393162681E-2"/>
          <c:w val="0.3855578078078426"/>
          <c:h val="5.0379700854700914E-2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9370078740157488" l="0.62992125984254665" r="0.23622047244094491" t="0.39370078740157488" header="0.31496062992128965" footer="0.3149606299212896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120501616166237E-2"/>
          <c:y val="6.9637179487179485E-2"/>
          <c:w val="0.93739624624624629"/>
          <c:h val="0.75981623931623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KPI_8!$B$15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KPI_8!$C$13:$Q$13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KPI_8!$C$15:$Q$15</c:f>
              <c:numCache>
                <c:formatCode>###,??0.000;\-#,##0.000;\-;@</c:formatCode>
                <c:ptCount val="15"/>
                <c:pt idx="0">
                  <c:v>0.1106426243234353</c:v>
                </c:pt>
                <c:pt idx="1">
                  <c:v>0.1684717208182912</c:v>
                </c:pt>
                <c:pt idx="2">
                  <c:v>0.12557002180953009</c:v>
                </c:pt>
                <c:pt idx="3">
                  <c:v>0.1348314606741573</c:v>
                </c:pt>
                <c:pt idx="4">
                  <c:v>0.14583972981271109</c:v>
                </c:pt>
                <c:pt idx="5">
                  <c:v>0.11607428754402818</c:v>
                </c:pt>
                <c:pt idx="6">
                  <c:v>0.11836242109171927</c:v>
                </c:pt>
                <c:pt idx="7">
                  <c:v>0.11365381661803103</c:v>
                </c:pt>
                <c:pt idx="8">
                  <c:v>0.14597174136801722</c:v>
                </c:pt>
                <c:pt idx="9">
                  <c:v>0.13962915697019745</c:v>
                </c:pt>
                <c:pt idx="10">
                  <c:v>9.0090090090090086E-2</c:v>
                </c:pt>
                <c:pt idx="11">
                  <c:v>8.9126559714795009E-2</c:v>
                </c:pt>
                <c:pt idx="12">
                  <c:v>0.12827822120866592</c:v>
                </c:pt>
                <c:pt idx="13">
                  <c:v>0.19500780031201248</c:v>
                </c:pt>
                <c:pt idx="14">
                  <c:v>0.1289273864926852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A5-4C20-BEBD-F12C4470FBF9}"/>
            </c:ext>
          </c:extLst>
        </c:ser>
        <c:ser>
          <c:idx val="1"/>
          <c:order val="1"/>
          <c:tx>
            <c:strRef>
              <c:f>KPI_8!$B$16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KPI_8!$C$13:$Q$13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KPI_8!$C$16:$Q$16</c:f>
              <c:numCache>
                <c:formatCode>###,??0.000;\-#,##0.000;\-;@</c:formatCode>
                <c:ptCount val="15"/>
                <c:pt idx="0">
                  <c:v>7.476635514018691E-2</c:v>
                </c:pt>
                <c:pt idx="1">
                  <c:v>0.13891935365942823</c:v>
                </c:pt>
                <c:pt idx="2">
                  <c:v>0.1261488556496666</c:v>
                </c:pt>
                <c:pt idx="3">
                  <c:v>9.6655146154296767E-2</c:v>
                </c:pt>
                <c:pt idx="4">
                  <c:v>0.112139052425007</c:v>
                </c:pt>
                <c:pt idx="5">
                  <c:v>7.744031429434875E-2</c:v>
                </c:pt>
                <c:pt idx="6">
                  <c:v>6.3155235569028675E-2</c:v>
                </c:pt>
                <c:pt idx="7">
                  <c:v>8.2355948087354108E-2</c:v>
                </c:pt>
                <c:pt idx="8">
                  <c:v>8.2404848151899607E-2</c:v>
                </c:pt>
                <c:pt idx="9">
                  <c:v>9.2940613681405049E-2</c:v>
                </c:pt>
                <c:pt idx="10">
                  <c:v>4.2034468263976457E-2</c:v>
                </c:pt>
                <c:pt idx="11">
                  <c:v>8.5034013605442174E-2</c:v>
                </c:pt>
                <c:pt idx="12">
                  <c:v>8.5906180038527624E-2</c:v>
                </c:pt>
                <c:pt idx="13">
                  <c:v>0.14603870025556773</c:v>
                </c:pt>
                <c:pt idx="14">
                  <c:v>8.5351519929274339E-2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A5-4C20-BEBD-F12C4470FB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60397824"/>
        <c:axId val="60399616"/>
      </c:barChart>
      <c:catAx>
        <c:axId val="6039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0399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399616"/>
        <c:scaling>
          <c:orientation val="minMax"/>
          <c:max val="0.30000000000000032"/>
          <c:min val="0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0397824"/>
        <c:crosses val="autoZero"/>
        <c:crossBetween val="between"/>
        <c:majorUnit val="0.05"/>
        <c:minorUnit val="0.05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1940285285288054"/>
          <c:y val="6.1211538461538473E-3"/>
          <c:w val="0.16167957957956999"/>
          <c:h val="4.465448717948718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en-GB" sz="1100" b="0" i="0" u="none" strike="noStrike" kern="1200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1496062992128065" l="0.62992125984254266" r="0.23622047244094491" t="0.39370078740157488" header="0.5" footer="0.5"/>
    <c:pageSetup orientation="portrait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488138138138934E-2"/>
          <c:y val="8.2727564102564224E-2"/>
          <c:w val="0.93701209677419361"/>
          <c:h val="0.77092414529914965"/>
        </c:manualLayout>
      </c:layout>
      <c:scatterChart>
        <c:scatterStyle val="smoothMarker"/>
        <c:varyColors val="0"/>
        <c:ser>
          <c:idx val="1"/>
          <c:order val="0"/>
          <c:tx>
            <c:strRef>
              <c:f>KPI_8!$C$13</c:f>
              <c:strCache>
                <c:ptCount val="1"/>
                <c:pt idx="0">
                  <c:v>Ayrshire and Arran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053433646423637E-2"/>
                  <c:y val="-4.613247863247863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'funnel_X-axis'!$C$11</c:f>
              <c:numCache>
                <c:formatCode>General</c:formatCode>
                <c:ptCount val="1"/>
                <c:pt idx="0">
                  <c:v>70891</c:v>
                </c:pt>
              </c:numCache>
            </c:numRef>
          </c:xVal>
          <c:yVal>
            <c:numRef>
              <c:f>KPI_8!$C$17</c:f>
              <c:numCache>
                <c:formatCode>###,??0.000;\-#,##0.000;\-;@</c:formatCode>
                <c:ptCount val="1"/>
                <c:pt idx="0">
                  <c:v>9.169005938694616E-2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F5E0-4AAB-8D4E-9CECC19B7EFE}"/>
            </c:ext>
          </c:extLst>
        </c:ser>
        <c:ser>
          <c:idx val="2"/>
          <c:order val="1"/>
          <c:tx>
            <c:strRef>
              <c:f>KPI_8!$D$13</c:f>
              <c:strCache>
                <c:ptCount val="1"/>
                <c:pt idx="0">
                  <c:v>Borders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3248794580476644E-2"/>
                  <c:y val="-2.6928418803418803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'funnel_X-axis'!$D$11</c:f>
              <c:numCache>
                <c:formatCode>General</c:formatCode>
                <c:ptCount val="1"/>
                <c:pt idx="0">
                  <c:v>26142</c:v>
                </c:pt>
              </c:numCache>
            </c:numRef>
          </c:xVal>
          <c:yVal>
            <c:numRef>
              <c:f>KPI_8!$D$17</c:f>
              <c:numCache>
                <c:formatCode>###,??0.000;\-#,##0.000;\-;@</c:formatCode>
                <c:ptCount val="1"/>
                <c:pt idx="0">
                  <c:v>0.15301048121796343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F5E0-4AAB-8D4E-9CECC19B7EFE}"/>
            </c:ext>
          </c:extLst>
        </c:ser>
        <c:ser>
          <c:idx val="5"/>
          <c:order val="2"/>
          <c:tx>
            <c:strRef>
              <c:f>KPI_8!$E$13</c:f>
              <c:strCache>
                <c:ptCount val="1"/>
                <c:pt idx="0">
                  <c:v>Dumfries and Galloway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8210491396384562E-3"/>
                  <c:y val="-1.356837606837606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'funnel_X-axis'!$E$11</c:f>
              <c:numCache>
                <c:formatCode>General</c:formatCode>
                <c:ptCount val="1"/>
                <c:pt idx="0">
                  <c:v>31778</c:v>
                </c:pt>
              </c:numCache>
            </c:numRef>
          </c:xVal>
          <c:yVal>
            <c:numRef>
              <c:f>KPI_8!$E$17</c:f>
              <c:numCache>
                <c:formatCode>###,??0.000;\-#,##0.000;\-;@</c:formatCode>
                <c:ptCount val="1"/>
                <c:pt idx="0">
                  <c:v>0.12587324564163888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F5E0-4AAB-8D4E-9CECC19B7EFE}"/>
            </c:ext>
          </c:extLst>
        </c:ser>
        <c:ser>
          <c:idx val="6"/>
          <c:order val="3"/>
          <c:tx>
            <c:strRef>
              <c:f>KPI_8!$F$13</c:f>
              <c:strCache>
                <c:ptCount val="1"/>
                <c:pt idx="0">
                  <c:v>Fife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8.5533503737173552E-4"/>
                  <c:y val="-1.702670940170945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'funnel_X-axis'!$F$11</c:f>
              <c:numCache>
                <c:formatCode>General</c:formatCode>
                <c:ptCount val="1"/>
                <c:pt idx="0">
                  <c:v>65292</c:v>
                </c:pt>
              </c:numCache>
            </c:numRef>
          </c:xVal>
          <c:yVal>
            <c:numRef>
              <c:f>KPI_8!$F$17</c:f>
              <c:numCache>
                <c:formatCode>###,??0.000;\-#,##0.000;\-;@</c:formatCode>
                <c:ptCount val="1"/>
                <c:pt idx="0">
                  <c:v>0.11486859033265943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F5E0-4AAB-8D4E-9CECC19B7EFE}"/>
            </c:ext>
          </c:extLst>
        </c:ser>
        <c:ser>
          <c:idx val="7"/>
          <c:order val="4"/>
          <c:tx>
            <c:strRef>
              <c:f>KPI_8!$G$13</c:f>
              <c:strCache>
                <c:ptCount val="1"/>
                <c:pt idx="0">
                  <c:v>Forth Valley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1114711807858834E-2"/>
                  <c:y val="2.985042735042734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'funnel_X-axis'!$G$11</c:f>
              <c:numCache>
                <c:formatCode>General</c:formatCode>
                <c:ptCount val="1"/>
                <c:pt idx="0">
                  <c:v>54592</c:v>
                </c:pt>
              </c:numCache>
            </c:numRef>
          </c:xVal>
          <c:yVal>
            <c:numRef>
              <c:f>KPI_8!$G$17</c:f>
              <c:numCache>
                <c:formatCode>###,??0.000;\-#,##0.000;\-;@</c:formatCode>
                <c:ptCount val="1"/>
                <c:pt idx="0">
                  <c:v>0.12822391559202814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F5E0-4AAB-8D4E-9CECC19B7EFE}"/>
            </c:ext>
          </c:extLst>
        </c:ser>
        <c:ser>
          <c:idx val="8"/>
          <c:order val="5"/>
          <c:tx>
            <c:strRef>
              <c:f>KPI_8!$H$13</c:f>
              <c:strCache>
                <c:ptCount val="1"/>
                <c:pt idx="0">
                  <c:v>Grampian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1583340454846127E-2"/>
                  <c:y val="-3.799145299145299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'funnel_X-axis'!$H$11</c:f>
              <c:numCache>
                <c:formatCode>General</c:formatCode>
                <c:ptCount val="1"/>
                <c:pt idx="0">
                  <c:v>102912</c:v>
                </c:pt>
              </c:numCache>
            </c:numRef>
          </c:xVal>
          <c:yVal>
            <c:numRef>
              <c:f>KPI_8!$H$17</c:f>
              <c:numCache>
                <c:formatCode>###,??0.000;\-#,##0.000;\-;@</c:formatCode>
                <c:ptCount val="1"/>
                <c:pt idx="0">
                  <c:v>9.6198694029850748E-2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F5E0-4AAB-8D4E-9CECC19B7EFE}"/>
            </c:ext>
          </c:extLst>
        </c:ser>
        <c:ser>
          <c:idx val="9"/>
          <c:order val="6"/>
          <c:tx>
            <c:strRef>
              <c:f>KPI_8!$I$13</c:f>
              <c:strCache>
                <c:ptCount val="1"/>
                <c:pt idx="0">
                  <c:v>Greater Glasgow and Clyde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6844100079776005E-2"/>
                  <c:y val="4.388568376068376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'funnel_X-axis'!$I$11</c:f>
              <c:numCache>
                <c:formatCode>General</c:formatCode>
                <c:ptCount val="1"/>
                <c:pt idx="0">
                  <c:v>181180</c:v>
                </c:pt>
              </c:numCache>
            </c:numRef>
          </c:xVal>
          <c:yVal>
            <c:numRef>
              <c:f>KPI_8!$I$17</c:f>
              <c:numCache>
                <c:formatCode>###,??0.000;\-#,##0.000;\-;@</c:formatCode>
                <c:ptCount val="1"/>
                <c:pt idx="0">
                  <c:v>8.9413842587482056E-2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D-F5E0-4AAB-8D4E-9CECC19B7EFE}"/>
            </c:ext>
          </c:extLst>
        </c:ser>
        <c:ser>
          <c:idx val="10"/>
          <c:order val="7"/>
          <c:tx>
            <c:strRef>
              <c:f>KPI_8!$J$13</c:f>
              <c:strCache>
                <c:ptCount val="1"/>
                <c:pt idx="0">
                  <c:v>Highland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8872383560265347E-3"/>
                  <c:y val="0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'funnel_X-axis'!$J$11</c:f>
              <c:numCache>
                <c:formatCode>General</c:formatCode>
                <c:ptCount val="1"/>
                <c:pt idx="0">
                  <c:v>67768</c:v>
                </c:pt>
              </c:numCache>
            </c:numRef>
          </c:xVal>
          <c:yVal>
            <c:numRef>
              <c:f>KPI_8!$J$17</c:f>
              <c:numCache>
                <c:formatCode>###,??0.000;\-#,##0.000;\-;@</c:formatCode>
                <c:ptCount val="1"/>
                <c:pt idx="0">
                  <c:v>9.7391099043796489E-2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F-F5E0-4AAB-8D4E-9CECC19B7EFE}"/>
            </c:ext>
          </c:extLst>
        </c:ser>
        <c:ser>
          <c:idx val="11"/>
          <c:order val="8"/>
          <c:tx>
            <c:strRef>
              <c:f>KPI_8!$K$13</c:f>
              <c:strCache>
                <c:ptCount val="1"/>
                <c:pt idx="0">
                  <c:v>Lanarkshire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9141418457482465E-3"/>
                  <c:y val="1.0854487179487183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'funnel_X-axis'!$K$11</c:f>
              <c:numCache>
                <c:formatCode>General</c:formatCode>
                <c:ptCount val="1"/>
                <c:pt idx="0">
                  <c:v>111684</c:v>
                </c:pt>
              </c:numCache>
            </c:numRef>
          </c:xVal>
          <c:yVal>
            <c:numRef>
              <c:f>KPI_8!$K$17</c:f>
              <c:numCache>
                <c:formatCode>###,??0.000;\-#,##0.000;\-;@</c:formatCode>
                <c:ptCount val="1"/>
                <c:pt idx="0">
                  <c:v>0.11281830879982808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1-F5E0-4AAB-8D4E-9CECC19B7EFE}"/>
            </c:ext>
          </c:extLst>
        </c:ser>
        <c:ser>
          <c:idx val="12"/>
          <c:order val="9"/>
          <c:tx>
            <c:strRef>
              <c:f>KPI_8!$L$13</c:f>
              <c:strCache>
                <c:ptCount val="1"/>
                <c:pt idx="0">
                  <c:v>Lothian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8712127686223903E-3"/>
                  <c:y val="2.7136752136752151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'funnel_X-axis'!$L$11</c:f>
              <c:numCache>
                <c:formatCode>General</c:formatCode>
                <c:ptCount val="1"/>
                <c:pt idx="0">
                  <c:v>139770</c:v>
                </c:pt>
              </c:numCache>
            </c:numRef>
          </c:xVal>
          <c:yVal>
            <c:numRef>
              <c:f>KPI_8!$L$17</c:f>
              <c:numCache>
                <c:formatCode>###,??0.000;\-#,##0.000;\-;@</c:formatCode>
                <c:ptCount val="1"/>
                <c:pt idx="0">
                  <c:v>0.1151892394648351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3-F5E0-4AAB-8D4E-9CECC19B7EFE}"/>
            </c:ext>
          </c:extLst>
        </c:ser>
        <c:ser>
          <c:idx val="13"/>
          <c:order val="10"/>
          <c:tx>
            <c:strRef>
              <c:f>KPI_8!$M$13</c:f>
              <c:strCache>
                <c:ptCount val="1"/>
                <c:pt idx="0">
                  <c:v>Orkney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7755056763348919E-2"/>
                  <c:y val="2.985042735042734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B30-4A1D-9CBD-20F08619CF93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'funnel_X-axis'!$M$11</c:f>
              <c:numCache>
                <c:formatCode>General</c:formatCode>
                <c:ptCount val="1"/>
                <c:pt idx="0">
                  <c:v>4599</c:v>
                </c:pt>
              </c:numCache>
            </c:numRef>
          </c:xVal>
          <c:yVal>
            <c:numRef>
              <c:f>KPI_8!$M$17</c:f>
              <c:numCache>
                <c:formatCode>###,??0.000;\-#,##0.000;\-;@</c:formatCode>
                <c:ptCount val="1"/>
                <c:pt idx="0">
                  <c:v>6.5231572080887146E-2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4-F5E0-4AAB-8D4E-9CECC19B7EFE}"/>
            </c:ext>
          </c:extLst>
        </c:ser>
        <c:ser>
          <c:idx val="15"/>
          <c:order val="11"/>
          <c:tx>
            <c:strRef>
              <c:f>KPI_8!$N$13</c:f>
              <c:strCache>
                <c:ptCount val="1"/>
                <c:pt idx="0">
                  <c:v>Shetland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7751439487419944E-2"/>
                  <c:y val="-3.5277777777777776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'funnel_X-axis'!$N$11</c:f>
              <c:numCache>
                <c:formatCode>General</c:formatCode>
                <c:ptCount val="1"/>
                <c:pt idx="0">
                  <c:v>4596</c:v>
                </c:pt>
              </c:numCache>
            </c:numRef>
          </c:xVal>
          <c:yVal>
            <c:numRef>
              <c:f>KPI_8!$N$17</c:f>
              <c:numCache>
                <c:formatCode>###,??0.000;\-#,##0.000;\-;@</c:formatCode>
                <c:ptCount val="1"/>
                <c:pt idx="0">
                  <c:v>8.7032201914708437E-2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6-F5E0-4AAB-8D4E-9CECC19B7EFE}"/>
            </c:ext>
          </c:extLst>
        </c:ser>
        <c:ser>
          <c:idx val="16"/>
          <c:order val="12"/>
          <c:tx>
            <c:strRef>
              <c:f>KPI_8!$O$13</c:f>
              <c:strCache>
                <c:ptCount val="1"/>
                <c:pt idx="0">
                  <c:v>Tayside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333399"/>
              </a:solidFill>
              <a:ln>
                <a:solidFill>
                  <a:srgbClr val="333399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9.3740198501031E-4"/>
                  <c:y val="-2.7136752136753131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'funnel_X-axis'!$O$11</c:f>
              <c:numCache>
                <c:formatCode>General</c:formatCode>
                <c:ptCount val="1"/>
                <c:pt idx="0">
                  <c:v>73494</c:v>
                </c:pt>
              </c:numCache>
            </c:numRef>
          </c:xVal>
          <c:yVal>
            <c:numRef>
              <c:f>KPI_8!$O$17</c:f>
              <c:numCache>
                <c:formatCode>###,??0.000;\-#,##0.000;\-;@</c:formatCode>
                <c:ptCount val="1"/>
                <c:pt idx="0">
                  <c:v>0.10613111274389746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8-F5E0-4AAB-8D4E-9CECC19B7EFE}"/>
            </c:ext>
          </c:extLst>
        </c:ser>
        <c:ser>
          <c:idx val="17"/>
          <c:order val="13"/>
          <c:tx>
            <c:strRef>
              <c:f>KPI_8!$P$13</c:f>
              <c:strCache>
                <c:ptCount val="1"/>
                <c:pt idx="0">
                  <c:v>Western Isles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6.6994964601187123E-3"/>
                  <c:y val="-2.170940170940171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F5E0-4AAB-8D4E-9CECC19B7EFE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'funnel_X-axis'!$P$11</c:f>
              <c:numCache>
                <c:formatCode>General</c:formatCode>
                <c:ptCount val="1"/>
                <c:pt idx="0">
                  <c:v>5303</c:v>
                </c:pt>
              </c:numCache>
            </c:numRef>
          </c:xVal>
          <c:yVal>
            <c:numRef>
              <c:f>KPI_8!$P$17</c:f>
              <c:numCache>
                <c:formatCode>###,??0.000;\-#,##0.000;\-;@</c:formatCode>
                <c:ptCount val="1"/>
                <c:pt idx="0">
                  <c:v>0.16971525551574582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A-F5E0-4AAB-8D4E-9CECC19B7EFE}"/>
            </c:ext>
          </c:extLst>
        </c:ser>
        <c:ser>
          <c:idx val="14"/>
          <c:order val="14"/>
          <c:tx>
            <c:strRef>
              <c:f>KPI_8!$Q$13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ysDash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'funnel_Limits&amp;Scot'!$N$11:$N$160</c:f>
              <c:numCache>
                <c:formatCode>General</c:formatCode>
                <c:ptCount val="150"/>
                <c:pt idx="0">
                  <c:v>0.10617009981904275</c:v>
                </c:pt>
                <c:pt idx="1">
                  <c:v>0.10617009981904275</c:v>
                </c:pt>
                <c:pt idx="2">
                  <c:v>0.10617009981904275</c:v>
                </c:pt>
                <c:pt idx="3">
                  <c:v>0.10617009981904275</c:v>
                </c:pt>
                <c:pt idx="4">
                  <c:v>0.10617009981904275</c:v>
                </c:pt>
                <c:pt idx="5">
                  <c:v>0.10617009981904275</c:v>
                </c:pt>
                <c:pt idx="6">
                  <c:v>0.10617009981904275</c:v>
                </c:pt>
                <c:pt idx="7">
                  <c:v>0.10617009981904275</c:v>
                </c:pt>
                <c:pt idx="8">
                  <c:v>0.10617009981904275</c:v>
                </c:pt>
                <c:pt idx="9">
                  <c:v>0.10617009981904275</c:v>
                </c:pt>
                <c:pt idx="10">
                  <c:v>0.10617009981904275</c:v>
                </c:pt>
                <c:pt idx="11">
                  <c:v>0.10617009981904275</c:v>
                </c:pt>
                <c:pt idx="12">
                  <c:v>0.10617009981904275</c:v>
                </c:pt>
                <c:pt idx="13">
                  <c:v>0.10617009981904275</c:v>
                </c:pt>
                <c:pt idx="14">
                  <c:v>0.10617009981904275</c:v>
                </c:pt>
                <c:pt idx="15">
                  <c:v>0.10617009981904275</c:v>
                </c:pt>
                <c:pt idx="16">
                  <c:v>0.10617009981904275</c:v>
                </c:pt>
                <c:pt idx="17">
                  <c:v>0.10617009981904275</c:v>
                </c:pt>
                <c:pt idx="18">
                  <c:v>0.10617009981904275</c:v>
                </c:pt>
                <c:pt idx="19">
                  <c:v>0.10617009981904275</c:v>
                </c:pt>
                <c:pt idx="20">
                  <c:v>0.10617009981904275</c:v>
                </c:pt>
                <c:pt idx="21">
                  <c:v>0.10617009981904275</c:v>
                </c:pt>
                <c:pt idx="22">
                  <c:v>0.10617009981904275</c:v>
                </c:pt>
                <c:pt idx="23">
                  <c:v>0.10617009981904275</c:v>
                </c:pt>
                <c:pt idx="24">
                  <c:v>0.10617009981904275</c:v>
                </c:pt>
                <c:pt idx="25">
                  <c:v>0.10617009981904275</c:v>
                </c:pt>
                <c:pt idx="26">
                  <c:v>0.10617009981904275</c:v>
                </c:pt>
                <c:pt idx="27">
                  <c:v>0.10617009981904275</c:v>
                </c:pt>
                <c:pt idx="28">
                  <c:v>0.10617009981904275</c:v>
                </c:pt>
                <c:pt idx="29">
                  <c:v>0.10617009981904275</c:v>
                </c:pt>
                <c:pt idx="30">
                  <c:v>0.10617009981904275</c:v>
                </c:pt>
                <c:pt idx="31">
                  <c:v>0.10617009981904275</c:v>
                </c:pt>
                <c:pt idx="32">
                  <c:v>0.10617009981904275</c:v>
                </c:pt>
                <c:pt idx="33">
                  <c:v>0.10617009981904275</c:v>
                </c:pt>
                <c:pt idx="34">
                  <c:v>0.10617009981904275</c:v>
                </c:pt>
                <c:pt idx="35">
                  <c:v>0.10617009981904275</c:v>
                </c:pt>
                <c:pt idx="36">
                  <c:v>0.10617009981904275</c:v>
                </c:pt>
                <c:pt idx="37">
                  <c:v>0.10617009981904275</c:v>
                </c:pt>
                <c:pt idx="38">
                  <c:v>0.10617009981904275</c:v>
                </c:pt>
                <c:pt idx="39">
                  <c:v>0.10617009981904275</c:v>
                </c:pt>
                <c:pt idx="40">
                  <c:v>0.10617009981904275</c:v>
                </c:pt>
                <c:pt idx="41">
                  <c:v>0.10617009981904275</c:v>
                </c:pt>
                <c:pt idx="42">
                  <c:v>0.10617009981904275</c:v>
                </c:pt>
                <c:pt idx="43">
                  <c:v>0.10617009981904275</c:v>
                </c:pt>
                <c:pt idx="44">
                  <c:v>0.10617009981904275</c:v>
                </c:pt>
                <c:pt idx="45">
                  <c:v>0.10617009981904275</c:v>
                </c:pt>
                <c:pt idx="46">
                  <c:v>0.10617009981904275</c:v>
                </c:pt>
                <c:pt idx="47">
                  <c:v>0.10617009981904275</c:v>
                </c:pt>
                <c:pt idx="48">
                  <c:v>0.10617009981904275</c:v>
                </c:pt>
                <c:pt idx="49">
                  <c:v>0.10617009981904275</c:v>
                </c:pt>
                <c:pt idx="50">
                  <c:v>0.10617009981904275</c:v>
                </c:pt>
                <c:pt idx="51">
                  <c:v>0.10617009981904275</c:v>
                </c:pt>
                <c:pt idx="52">
                  <c:v>0.10617009981904275</c:v>
                </c:pt>
                <c:pt idx="53">
                  <c:v>0.10617009981904275</c:v>
                </c:pt>
                <c:pt idx="54">
                  <c:v>0.10617009981904275</c:v>
                </c:pt>
                <c:pt idx="55">
                  <c:v>0.10617009981904275</c:v>
                </c:pt>
                <c:pt idx="56">
                  <c:v>0.10617009981904275</c:v>
                </c:pt>
                <c:pt idx="57">
                  <c:v>0.10617009981904275</c:v>
                </c:pt>
                <c:pt idx="58">
                  <c:v>0.10617009981904275</c:v>
                </c:pt>
                <c:pt idx="59">
                  <c:v>0.10617009981904275</c:v>
                </c:pt>
                <c:pt idx="60">
                  <c:v>0.10617009981904275</c:v>
                </c:pt>
                <c:pt idx="61">
                  <c:v>0.10617009981904275</c:v>
                </c:pt>
                <c:pt idx="62">
                  <c:v>0.10617009981904275</c:v>
                </c:pt>
                <c:pt idx="63">
                  <c:v>0.10617009981904275</c:v>
                </c:pt>
                <c:pt idx="64">
                  <c:v>0.10617009981904275</c:v>
                </c:pt>
                <c:pt idx="65">
                  <c:v>0.10617009981904275</c:v>
                </c:pt>
                <c:pt idx="66">
                  <c:v>0.10617009981904275</c:v>
                </c:pt>
                <c:pt idx="67">
                  <c:v>0.10617009981904275</c:v>
                </c:pt>
                <c:pt idx="68">
                  <c:v>0.10617009981904275</c:v>
                </c:pt>
                <c:pt idx="69">
                  <c:v>0.10617009981904275</c:v>
                </c:pt>
                <c:pt idx="70">
                  <c:v>0.10617009981904275</c:v>
                </c:pt>
                <c:pt idx="71">
                  <c:v>0.10617009981904275</c:v>
                </c:pt>
                <c:pt idx="72">
                  <c:v>0.10617009981904275</c:v>
                </c:pt>
                <c:pt idx="73">
                  <c:v>0.10617009981904275</c:v>
                </c:pt>
                <c:pt idx="74">
                  <c:v>0.10617009981904275</c:v>
                </c:pt>
                <c:pt idx="75">
                  <c:v>0.10617009981904275</c:v>
                </c:pt>
                <c:pt idx="76">
                  <c:v>0.10617009981904275</c:v>
                </c:pt>
                <c:pt idx="77">
                  <c:v>0.10617009981904275</c:v>
                </c:pt>
                <c:pt idx="78">
                  <c:v>0.10617009981904275</c:v>
                </c:pt>
                <c:pt idx="79">
                  <c:v>0.10617009981904275</c:v>
                </c:pt>
                <c:pt idx="80">
                  <c:v>0.10617009981904275</c:v>
                </c:pt>
                <c:pt idx="81">
                  <c:v>0.10617009981904275</c:v>
                </c:pt>
                <c:pt idx="82">
                  <c:v>0.10617009981904275</c:v>
                </c:pt>
                <c:pt idx="83">
                  <c:v>0.10617009981904275</c:v>
                </c:pt>
                <c:pt idx="84">
                  <c:v>0.10617009981904275</c:v>
                </c:pt>
                <c:pt idx="85">
                  <c:v>0.10617009981904275</c:v>
                </c:pt>
                <c:pt idx="86">
                  <c:v>0.10617009981904275</c:v>
                </c:pt>
                <c:pt idx="87">
                  <c:v>0.10617009981904275</c:v>
                </c:pt>
                <c:pt idx="88">
                  <c:v>0.10617009981904275</c:v>
                </c:pt>
                <c:pt idx="89">
                  <c:v>0.10617009981904275</c:v>
                </c:pt>
                <c:pt idx="90">
                  <c:v>0.10617009981904275</c:v>
                </c:pt>
                <c:pt idx="91">
                  <c:v>0.10617009981904275</c:v>
                </c:pt>
                <c:pt idx="92">
                  <c:v>0.10617009981904275</c:v>
                </c:pt>
                <c:pt idx="93">
                  <c:v>0.10617009981904275</c:v>
                </c:pt>
                <c:pt idx="94">
                  <c:v>0.10617009981904275</c:v>
                </c:pt>
                <c:pt idx="95">
                  <c:v>0.10617009981904275</c:v>
                </c:pt>
                <c:pt idx="96">
                  <c:v>0.10617009981904275</c:v>
                </c:pt>
                <c:pt idx="97">
                  <c:v>0.10617009981904275</c:v>
                </c:pt>
                <c:pt idx="98">
                  <c:v>0.10617009981904275</c:v>
                </c:pt>
                <c:pt idx="99">
                  <c:v>0.10617009981904275</c:v>
                </c:pt>
                <c:pt idx="100">
                  <c:v>0.10617009981904275</c:v>
                </c:pt>
                <c:pt idx="101">
                  <c:v>0.10617009981904275</c:v>
                </c:pt>
                <c:pt idx="102">
                  <c:v>0.10617009981904275</c:v>
                </c:pt>
                <c:pt idx="103">
                  <c:v>0.10617009981904275</c:v>
                </c:pt>
                <c:pt idx="104">
                  <c:v>0.10617009981904275</c:v>
                </c:pt>
                <c:pt idx="105">
                  <c:v>0.10617009981904275</c:v>
                </c:pt>
                <c:pt idx="106">
                  <c:v>0.10617009981904275</c:v>
                </c:pt>
                <c:pt idx="107">
                  <c:v>0.10617009981904275</c:v>
                </c:pt>
                <c:pt idx="108">
                  <c:v>0.10617009981904275</c:v>
                </c:pt>
                <c:pt idx="109">
                  <c:v>0.10617009981904275</c:v>
                </c:pt>
                <c:pt idx="110">
                  <c:v>0.10617009981904275</c:v>
                </c:pt>
                <c:pt idx="111">
                  <c:v>0.10617009981904275</c:v>
                </c:pt>
                <c:pt idx="112">
                  <c:v>0.10617009981904275</c:v>
                </c:pt>
                <c:pt idx="113">
                  <c:v>0.10617009981904275</c:v>
                </c:pt>
                <c:pt idx="114">
                  <c:v>0.10617009981904275</c:v>
                </c:pt>
                <c:pt idx="115">
                  <c:v>0.10617009981904275</c:v>
                </c:pt>
                <c:pt idx="116">
                  <c:v>0.10617009981904275</c:v>
                </c:pt>
                <c:pt idx="117">
                  <c:v>0.10617009981904275</c:v>
                </c:pt>
                <c:pt idx="118">
                  <c:v>0.10617009981904275</c:v>
                </c:pt>
                <c:pt idx="119">
                  <c:v>0.10617009981904275</c:v>
                </c:pt>
                <c:pt idx="120">
                  <c:v>0.10617009981904275</c:v>
                </c:pt>
                <c:pt idx="121">
                  <c:v>0.10617009981904275</c:v>
                </c:pt>
                <c:pt idx="122">
                  <c:v>0.10617009981904275</c:v>
                </c:pt>
                <c:pt idx="123">
                  <c:v>0.10617009981904275</c:v>
                </c:pt>
                <c:pt idx="124">
                  <c:v>0.10617009981904275</c:v>
                </c:pt>
                <c:pt idx="125">
                  <c:v>0.10617009981904275</c:v>
                </c:pt>
                <c:pt idx="126">
                  <c:v>0.10617009981904275</c:v>
                </c:pt>
                <c:pt idx="127">
                  <c:v>0.10617009981904275</c:v>
                </c:pt>
                <c:pt idx="128">
                  <c:v>0.10617009981904275</c:v>
                </c:pt>
                <c:pt idx="129">
                  <c:v>0.10617009981904275</c:v>
                </c:pt>
                <c:pt idx="130">
                  <c:v>0.10617009981904275</c:v>
                </c:pt>
                <c:pt idx="131">
                  <c:v>0.10617009981904275</c:v>
                </c:pt>
                <c:pt idx="132">
                  <c:v>0.10617009981904275</c:v>
                </c:pt>
                <c:pt idx="133">
                  <c:v>0.10617009981904275</c:v>
                </c:pt>
                <c:pt idx="134">
                  <c:v>0.10617009981904275</c:v>
                </c:pt>
                <c:pt idx="135">
                  <c:v>0.10617009981904275</c:v>
                </c:pt>
                <c:pt idx="136">
                  <c:v>0.10617009981904275</c:v>
                </c:pt>
                <c:pt idx="137">
                  <c:v>0.10617009981904275</c:v>
                </c:pt>
                <c:pt idx="138">
                  <c:v>0.10617009981904275</c:v>
                </c:pt>
                <c:pt idx="139">
                  <c:v>0.10617009981904275</c:v>
                </c:pt>
                <c:pt idx="140">
                  <c:v>0.10617009981904275</c:v>
                </c:pt>
                <c:pt idx="141">
                  <c:v>0.10617009981904275</c:v>
                </c:pt>
                <c:pt idx="142">
                  <c:v>0.10617009981904275</c:v>
                </c:pt>
                <c:pt idx="143">
                  <c:v>0.10617009981904275</c:v>
                </c:pt>
                <c:pt idx="144">
                  <c:v>0.10617009981904275</c:v>
                </c:pt>
                <c:pt idx="145">
                  <c:v>0.10617009981904275</c:v>
                </c:pt>
                <c:pt idx="146">
                  <c:v>0.10617009981904275</c:v>
                </c:pt>
                <c:pt idx="147">
                  <c:v>0.10617009981904275</c:v>
                </c:pt>
                <c:pt idx="148">
                  <c:v>0.10617009981904275</c:v>
                </c:pt>
                <c:pt idx="149">
                  <c:v>0.10617009981904275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B-F5E0-4AAB-8D4E-9CECC19B7EFE}"/>
            </c:ext>
          </c:extLst>
        </c:ser>
        <c:ser>
          <c:idx val="4"/>
          <c:order val="15"/>
          <c:tx>
            <c:v>Warning Limits (95%)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'funnel_Limits&amp;Scot'!$O$11:$O$160</c:f>
              <c:numCache>
                <c:formatCode>General</c:formatCode>
                <c:ptCount val="150"/>
                <c:pt idx="0">
                  <c:v>2.9327053792283828E-5</c:v>
                </c:pt>
                <c:pt idx="1">
                  <c:v>2.9182252990290672E-4</c:v>
                </c:pt>
                <c:pt idx="2">
                  <c:v>5.804687967609658E-4</c:v>
                </c:pt>
                <c:pt idx="3">
                  <c:v>8.6600294581176587E-4</c:v>
                </c:pt>
                <c:pt idx="4">
                  <c:v>1.1484872080672098E-3</c:v>
                </c:pt>
                <c:pt idx="5">
                  <c:v>1.4279819760161289E-3</c:v>
                </c:pt>
                <c:pt idx="6">
                  <c:v>2.7826072240885961E-3</c:v>
                </c:pt>
                <c:pt idx="7">
                  <c:v>4.0706135121452687E-3</c:v>
                </c:pt>
                <c:pt idx="8">
                  <c:v>5.2978563951298135E-3</c:v>
                </c:pt>
                <c:pt idx="9">
                  <c:v>6.4694571354786427E-3</c:v>
                </c:pt>
                <c:pt idx="10">
                  <c:v>7.5899207607443564E-3</c:v>
                </c:pt>
                <c:pt idx="11">
                  <c:v>8.6632312362582876E-3</c:v>
                </c:pt>
                <c:pt idx="12">
                  <c:v>9.6929288943068542E-3</c:v>
                </c:pt>
                <c:pt idx="13">
                  <c:v>1.0682173958546242E-2</c:v>
                </c:pt>
                <c:pt idx="14">
                  <c:v>1.1633799064600896E-2</c:v>
                </c:pt>
                <c:pt idx="15">
                  <c:v>1.2550352993616934E-2</c:v>
                </c:pt>
                <c:pt idx="16">
                  <c:v>1.3434137330171821E-2</c:v>
                </c:pt>
                <c:pt idx="17">
                  <c:v>1.4287237378381612E-2</c:v>
                </c:pt>
                <c:pt idx="18">
                  <c:v>1.5111548384972329E-2</c:v>
                </c:pt>
                <c:pt idx="19">
                  <c:v>1.5908797900712424E-2</c:v>
                </c:pt>
                <c:pt idx="20">
                  <c:v>1.6680564944349458E-2</c:v>
                </c:pt>
                <c:pt idx="21">
                  <c:v>1.7428296503386544E-2</c:v>
                </c:pt>
                <c:pt idx="22">
                  <c:v>1.8153321804491255E-2</c:v>
                </c:pt>
                <c:pt idx="23">
                  <c:v>1.8856864706291727E-2</c:v>
                </c:pt>
                <c:pt idx="24">
                  <c:v>1.954005450379178E-2</c:v>
                </c:pt>
                <c:pt idx="25">
                  <c:v>2.0203935382874651E-2</c:v>
                </c:pt>
                <c:pt idx="26">
                  <c:v>2.0849474722556494E-2</c:v>
                </c:pt>
                <c:pt idx="27">
                  <c:v>2.1477570409638953E-2</c:v>
                </c:pt>
                <c:pt idx="28">
                  <c:v>2.2089057303569713E-2</c:v>
                </c:pt>
                <c:pt idx="29">
                  <c:v>2.2684712967363057E-2</c:v>
                </c:pt>
                <c:pt idx="30">
                  <c:v>2.3265262762398466E-2</c:v>
                </c:pt>
                <c:pt idx="31">
                  <c:v>2.3831384390019177E-2</c:v>
                </c:pt>
                <c:pt idx="32">
                  <c:v>2.4383711950498085E-2</c:v>
                </c:pt>
                <c:pt idx="33">
                  <c:v>2.4922839579645164E-2</c:v>
                </c:pt>
                <c:pt idx="34">
                  <c:v>2.544932471472296E-2</c:v>
                </c:pt>
                <c:pt idx="35">
                  <c:v>2.5963691034102152E-2</c:v>
                </c:pt>
                <c:pt idx="36">
                  <c:v>2.6466431108996515E-2</c:v>
                </c:pt>
                <c:pt idx="37">
                  <c:v>2.6958008800456647E-2</c:v>
                </c:pt>
                <c:pt idx="38">
                  <c:v>2.7438861430423435E-2</c:v>
                </c:pt>
                <c:pt idx="39">
                  <c:v>2.7909401751912626E-2</c:v>
                </c:pt>
                <c:pt idx="40">
                  <c:v>2.8370019740213026E-2</c:v>
                </c:pt>
                <c:pt idx="41">
                  <c:v>2.8821084224249678E-2</c:v>
                </c:pt>
                <c:pt idx="42">
                  <c:v>2.9262944374913384E-2</c:v>
                </c:pt>
                <c:pt idx="43">
                  <c:v>2.9695931065131975E-2</c:v>
                </c:pt>
                <c:pt idx="44">
                  <c:v>3.0120358114710564E-2</c:v>
                </c:pt>
                <c:pt idx="45">
                  <c:v>3.0944710058712702E-2</c:v>
                </c:pt>
                <c:pt idx="46">
                  <c:v>3.1738210798242329E-2</c:v>
                </c:pt>
                <c:pt idx="47">
                  <c:v>3.2502862134079553E-2</c:v>
                </c:pt>
                <c:pt idx="48">
                  <c:v>3.3952727626199108E-2</c:v>
                </c:pt>
                <c:pt idx="49">
                  <c:v>3.7182090730758004E-2</c:v>
                </c:pt>
                <c:pt idx="50">
                  <c:v>3.9958684328953234E-2</c:v>
                </c:pt>
                <c:pt idx="51">
                  <c:v>4.2383919321694656E-2</c:v>
                </c:pt>
                <c:pt idx="52">
                  <c:v>4.4529317850071144E-2</c:v>
                </c:pt>
                <c:pt idx="53">
                  <c:v>4.6447108811369507E-2</c:v>
                </c:pt>
                <c:pt idx="54">
                  <c:v>4.8176528141969432E-2</c:v>
                </c:pt>
                <c:pt idx="55">
                  <c:v>4.9747752866223557E-2</c:v>
                </c:pt>
                <c:pt idx="56">
                  <c:v>5.1184458468827264E-2</c:v>
                </c:pt>
                <c:pt idx="57">
                  <c:v>5.250553836371398E-2</c:v>
                </c:pt>
                <c:pt idx="58">
                  <c:v>5.3726293653251454E-2</c:v>
                </c:pt>
                <c:pt idx="59">
                  <c:v>5.4859276982659674E-2</c:v>
                </c:pt>
                <c:pt idx="60">
                  <c:v>5.5914904097466592E-2</c:v>
                </c:pt>
                <c:pt idx="61">
                  <c:v>5.6901905532989044E-2</c:v>
                </c:pt>
                <c:pt idx="62">
                  <c:v>5.7827665881790079E-2</c:v>
                </c:pt>
                <c:pt idx="63">
                  <c:v>5.869848247347402E-2</c:v>
                </c:pt>
                <c:pt idx="64">
                  <c:v>6.0296193341877559E-2</c:v>
                </c:pt>
                <c:pt idx="65">
                  <c:v>6.1730263819158346E-2</c:v>
                </c:pt>
                <c:pt idx="66">
                  <c:v>6.3027630486663419E-2</c:v>
                </c:pt>
                <c:pt idx="67">
                  <c:v>6.4209313867091902E-2</c:v>
                </c:pt>
                <c:pt idx="68">
                  <c:v>6.5292005623020413E-2</c:v>
                </c:pt>
                <c:pt idx="69">
                  <c:v>6.6289161370435168E-2</c:v>
                </c:pt>
                <c:pt idx="70">
                  <c:v>6.7211772152842311E-2</c:v>
                </c:pt>
                <c:pt idx="71">
                  <c:v>6.8068921071194444E-2</c:v>
                </c:pt>
                <c:pt idx="72">
                  <c:v>6.886819268150704E-2</c:v>
                </c:pt>
                <c:pt idx="73">
                  <c:v>7.0978047592070465E-2</c:v>
                </c:pt>
                <c:pt idx="74">
                  <c:v>7.2748196780390087E-2</c:v>
                </c:pt>
                <c:pt idx="75">
                  <c:v>7.4262596618508869E-2</c:v>
                </c:pt>
                <c:pt idx="76">
                  <c:v>7.5578499408048519E-2</c:v>
                </c:pt>
                <c:pt idx="77">
                  <c:v>7.6736525599798239E-2</c:v>
                </c:pt>
                <c:pt idx="78">
                  <c:v>7.7766434351928412E-2</c:v>
                </c:pt>
                <c:pt idx="79">
                  <c:v>7.869061300839042E-2</c:v>
                </c:pt>
                <c:pt idx="80">
                  <c:v>7.952628255774162E-2</c:v>
                </c:pt>
                <c:pt idx="81">
                  <c:v>8.0286943939817654E-2</c:v>
                </c:pt>
                <c:pt idx="82">
                  <c:v>8.0983356658206995E-2</c:v>
                </c:pt>
                <c:pt idx="83">
                  <c:v>8.162421898410821E-2</c:v>
                </c:pt>
                <c:pt idx="84">
                  <c:v>8.2216651923721726E-2</c:v>
                </c:pt>
                <c:pt idx="85">
                  <c:v>8.2766550695976077E-2</c:v>
                </c:pt>
                <c:pt idx="86">
                  <c:v>8.3278844663549914E-2</c:v>
                </c:pt>
                <c:pt idx="87">
                  <c:v>8.3757692694967509E-2</c:v>
                </c:pt>
                <c:pt idx="88">
                  <c:v>8.420663214235373E-2</c:v>
                </c:pt>
                <c:pt idx="89">
                  <c:v>8.4628693944161809E-2</c:v>
                </c:pt>
                <c:pt idx="90">
                  <c:v>8.5026492617156266E-2</c:v>
                </c:pt>
                <c:pt idx="91">
                  <c:v>8.5402297380728395E-2</c:v>
                </c:pt>
                <c:pt idx="92">
                  <c:v>8.5758088928264212E-2</c:v>
                </c:pt>
                <c:pt idx="93">
                  <c:v>8.6095605155716168E-2</c:v>
                </c:pt>
                <c:pt idx="94">
                  <c:v>8.6416378305228858E-2</c:v>
                </c:pt>
                <c:pt idx="95">
                  <c:v>8.6721765370191162E-2</c:v>
                </c:pt>
                <c:pt idx="96">
                  <c:v>8.7012973163735061E-2</c:v>
                </c:pt>
                <c:pt idx="97">
                  <c:v>8.7291079125954157E-2</c:v>
                </c:pt>
                <c:pt idx="98">
                  <c:v>8.7557048702193649E-2</c:v>
                </c:pt>
                <c:pt idx="99">
                  <c:v>8.7811749942308712E-2</c:v>
                </c:pt>
                <c:pt idx="100">
                  <c:v>8.8055965832438521E-2</c:v>
                </c:pt>
                <c:pt idx="101">
                  <c:v>8.8290404764997166E-2</c:v>
                </c:pt>
                <c:pt idx="102">
                  <c:v>8.851570947092556E-2</c:v>
                </c:pt>
                <c:pt idx="103">
                  <c:v>8.8732464674757816E-2</c:v>
                </c:pt>
                <c:pt idx="104">
                  <c:v>8.8941203683323117E-2</c:v>
                </c:pt>
                <c:pt idx="105">
                  <c:v>8.9142414079677712E-2</c:v>
                </c:pt>
                <c:pt idx="106">
                  <c:v>8.9336542662718219E-2</c:v>
                </c:pt>
                <c:pt idx="107">
                  <c:v>8.9523999748046243E-2</c:v>
                </c:pt>
                <c:pt idx="108">
                  <c:v>8.9705162925661677E-2</c:v>
                </c:pt>
                <c:pt idx="109">
                  <c:v>8.9880380353903874E-2</c:v>
                </c:pt>
                <c:pt idx="110">
                  <c:v>9.0049973655934576E-2</c:v>
                </c:pt>
                <c:pt idx="111">
                  <c:v>9.021424047434036E-2</c:v>
                </c:pt>
                <c:pt idx="112">
                  <c:v>9.0373456730638027E-2</c:v>
                </c:pt>
                <c:pt idx="113">
                  <c:v>9.0527878629222347E-2</c:v>
                </c:pt>
                <c:pt idx="114">
                  <c:v>9.0677744439294536E-2</c:v>
                </c:pt>
                <c:pt idx="115">
                  <c:v>9.0823276083325299E-2</c:v>
                </c:pt>
                <c:pt idx="116">
                  <c:v>9.0964680556444258E-2</c:v>
                </c:pt>
                <c:pt idx="117">
                  <c:v>9.1102151197661005E-2</c:v>
                </c:pt>
                <c:pt idx="118">
                  <c:v>9.1235868830891909E-2</c:v>
                </c:pt>
                <c:pt idx="119">
                  <c:v>9.136600279129338E-2</c:v>
                </c:pt>
                <c:pt idx="120">
                  <c:v>9.1492711850307634E-2</c:v>
                </c:pt>
                <c:pt idx="121">
                  <c:v>9.1616145051048245E-2</c:v>
                </c:pt>
                <c:pt idx="122">
                  <c:v>9.1736442464137785E-2</c:v>
                </c:pt>
                <c:pt idx="123">
                  <c:v>9.1853735872813091E-2</c:v>
                </c:pt>
                <c:pt idx="124">
                  <c:v>9.1968149395005264E-2</c:v>
                </c:pt>
                <c:pt idx="125">
                  <c:v>9.2079800049145608E-2</c:v>
                </c:pt>
                <c:pt idx="126">
                  <c:v>9.2188798269628003E-2</c:v>
                </c:pt>
                <c:pt idx="127">
                  <c:v>9.2295248377146102E-2</c:v>
                </c:pt>
                <c:pt idx="128">
                  <c:v>9.2399249008510098E-2</c:v>
                </c:pt>
                <c:pt idx="129">
                  <c:v>9.2500893510011409E-2</c:v>
                </c:pt>
                <c:pt idx="130">
                  <c:v>9.260027029794099E-2</c:v>
                </c:pt>
                <c:pt idx="131">
                  <c:v>9.2697463189458762E-2</c:v>
                </c:pt>
                <c:pt idx="132">
                  <c:v>9.2792551706659274E-2</c:v>
                </c:pt>
                <c:pt idx="133">
                  <c:v>9.2885611356366374E-2</c:v>
                </c:pt>
                <c:pt idx="134">
                  <c:v>9.2976713887918089E-2</c:v>
                </c:pt>
                <c:pt idx="135">
                  <c:v>9.3065927530962392E-2</c:v>
                </c:pt>
                <c:pt idx="136">
                  <c:v>9.3153317215073361E-2</c:v>
                </c:pt>
                <c:pt idx="137">
                  <c:v>9.3238944772810431E-2</c:v>
                </c:pt>
                <c:pt idx="138">
                  <c:v>9.3322869127678731E-2</c:v>
                </c:pt>
                <c:pt idx="139">
                  <c:v>9.3405146468301725E-2</c:v>
                </c:pt>
                <c:pt idx="140">
                  <c:v>9.3485830409987355E-2</c:v>
                </c:pt>
                <c:pt idx="141">
                  <c:v>9.3564972144754704E-2</c:v>
                </c:pt>
                <c:pt idx="142">
                  <c:v>9.3642620580783306E-2</c:v>
                </c:pt>
                <c:pt idx="143">
                  <c:v>9.3718822472157515E-2</c:v>
                </c:pt>
                <c:pt idx="144">
                  <c:v>9.3793622539694962E-2</c:v>
                </c:pt>
                <c:pt idx="145">
                  <c:v>9.3867063583575799E-2</c:v>
                </c:pt>
                <c:pt idx="146">
                  <c:v>9.3939186588422957E-2</c:v>
                </c:pt>
                <c:pt idx="147">
                  <c:v>9.4010030821425644E-2</c:v>
                </c:pt>
                <c:pt idx="148">
                  <c:v>9.4079633924044254E-2</c:v>
                </c:pt>
                <c:pt idx="149">
                  <c:v>9.4148031997788123E-2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C-F5E0-4AAB-8D4E-9CECC19B7EFE}"/>
            </c:ext>
          </c:extLst>
        </c:ser>
        <c:ser>
          <c:idx val="0"/>
          <c:order val="16"/>
          <c:tx>
            <c:v>UWL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'funnel_Limits&amp;Scot'!$P$11:$P$160</c:f>
              <c:numCache>
                <c:formatCode>General</c:formatCode>
                <c:ptCount val="150"/>
                <c:pt idx="0">
                  <c:v>79.388897957872445</c:v>
                </c:pt>
                <c:pt idx="1">
                  <c:v>27.906396993268096</c:v>
                </c:pt>
                <c:pt idx="2">
                  <c:v>16.290062187895604</c:v>
                </c:pt>
                <c:pt idx="3">
                  <c:v>11.538710057520991</c:v>
                </c:pt>
                <c:pt idx="4">
                  <c:v>8.954746243867838</c:v>
                </c:pt>
                <c:pt idx="5">
                  <c:v>7.330522167554264</c:v>
                </c:pt>
                <c:pt idx="6">
                  <c:v>3.9010522063179813</c:v>
                </c:pt>
                <c:pt idx="7">
                  <c:v>2.6999918362594699</c:v>
                </c:pt>
                <c:pt idx="8">
                  <c:v>2.0875733606044191</c:v>
                </c:pt>
                <c:pt idx="9">
                  <c:v>1.715987284211018</c:v>
                </c:pt>
                <c:pt idx="10">
                  <c:v>1.4663627902981056</c:v>
                </c:pt>
                <c:pt idx="11">
                  <c:v>1.2870157812535279</c:v>
                </c:pt>
                <c:pt idx="12">
                  <c:v>1.1518568616954685</c:v>
                </c:pt>
                <c:pt idx="13">
                  <c:v>1.0462925968194419</c:v>
                </c:pt>
                <c:pt idx="14">
                  <c:v>0.96152149275299348</c:v>
                </c:pt>
                <c:pt idx="15">
                  <c:v>0.89191966074823292</c:v>
                </c:pt>
                <c:pt idx="16">
                  <c:v>0.83372531881469769</c:v>
                </c:pt>
                <c:pt idx="17">
                  <c:v>0.78432686821225861</c:v>
                </c:pt>
                <c:pt idx="18">
                  <c:v>0.74185440629005739</c:v>
                </c:pt>
                <c:pt idx="19">
                  <c:v>0.70493379498091346</c:v>
                </c:pt>
                <c:pt idx="20">
                  <c:v>0.67253250773378026</c:v>
                </c:pt>
                <c:pt idx="21">
                  <c:v>0.64385963456246464</c:v>
                </c:pt>
                <c:pt idx="22">
                  <c:v>0.61829907383385585</c:v>
                </c:pt>
                <c:pt idx="23">
                  <c:v>0.59536373380905017</c:v>
                </c:pt>
                <c:pt idx="24">
                  <c:v>0.57466341902901652</c:v>
                </c:pt>
                <c:pt idx="25">
                  <c:v>0.55588185684699598</c:v>
                </c:pt>
                <c:pt idx="26">
                  <c:v>0.53875996623036548</c:v>
                </c:pt>
                <c:pt idx="27">
                  <c:v>0.5230834755207221</c:v>
                </c:pt>
                <c:pt idx="28">
                  <c:v>0.50867362490297796</c:v>
                </c:pt>
                <c:pt idx="29">
                  <c:v>0.49538009263252208</c:v>
                </c:pt>
                <c:pt idx="30">
                  <c:v>0.48307554817948867</c:v>
                </c:pt>
                <c:pt idx="31">
                  <c:v>0.47165141177516373</c:v>
                </c:pt>
                <c:pt idx="32">
                  <c:v>0.46101451965263834</c:v>
                </c:pt>
                <c:pt idx="33">
                  <c:v>0.45108447699942289</c:v>
                </c:pt>
                <c:pt idx="34">
                  <c:v>0.44179153861242632</c:v>
                </c:pt>
                <c:pt idx="35">
                  <c:v>0.43307489843035446</c:v>
                </c:pt>
                <c:pt idx="36">
                  <c:v>0.42488129874868297</c:v>
                </c:pt>
                <c:pt idx="37">
                  <c:v>0.41716389149100724</c:v>
                </c:pt>
                <c:pt idx="38">
                  <c:v>0.40988129978333876</c:v>
                </c:pt>
                <c:pt idx="39">
                  <c:v>0.40299683987852092</c:v>
                </c:pt>
                <c:pt idx="40">
                  <c:v>0.39647787233506498</c:v>
                </c:pt>
                <c:pt idx="41">
                  <c:v>0.39029525806218124</c:v>
                </c:pt>
                <c:pt idx="42">
                  <c:v>0.38442289996510698</c:v>
                </c:pt>
                <c:pt idx="43">
                  <c:v>0.37883735486762993</c:v>
                </c:pt>
                <c:pt idx="44">
                  <c:v>0.37351750344625134</c:v>
                </c:pt>
                <c:pt idx="45">
                  <c:v>0.36360037214281454</c:v>
                </c:pt>
                <c:pt idx="46">
                  <c:v>0.35453926749583597</c:v>
                </c:pt>
                <c:pt idx="47">
                  <c:v>0.34622473559030759</c:v>
                </c:pt>
                <c:pt idx="48">
                  <c:v>0.33148430032188358</c:v>
                </c:pt>
                <c:pt idx="49">
                  <c:v>0.30277143044628113</c:v>
                </c:pt>
                <c:pt idx="50">
                  <c:v>0.28178434943894598</c:v>
                </c:pt>
                <c:pt idx="51">
                  <c:v>0.26569688090686283</c:v>
                </c:pt>
                <c:pt idx="52">
                  <c:v>0.25292271119883419</c:v>
                </c:pt>
                <c:pt idx="53">
                  <c:v>0.24250027134815247</c:v>
                </c:pt>
                <c:pt idx="54">
                  <c:v>0.23381142367149593</c:v>
                </c:pt>
                <c:pt idx="55">
                  <c:v>0.22643993317964264</c:v>
                </c:pt>
                <c:pt idx="56">
                  <c:v>0.22009478332820284</c:v>
                </c:pt>
                <c:pt idx="57">
                  <c:v>0.21456608090891444</c:v>
                </c:pt>
                <c:pt idx="58">
                  <c:v>0.20969843222917836</c:v>
                </c:pt>
                <c:pt idx="59">
                  <c:v>0.20537419839167523</c:v>
                </c:pt>
                <c:pt idx="60">
                  <c:v>0.2015025924061328</c:v>
                </c:pt>
                <c:pt idx="61">
                  <c:v>0.19801236514907203</c:v>
                </c:pt>
                <c:pt idx="62">
                  <c:v>0.19484676992779099</c:v>
                </c:pt>
                <c:pt idx="63">
                  <c:v>0.19196001594158088</c:v>
                </c:pt>
                <c:pt idx="64">
                  <c:v>0.18688003945526868</c:v>
                </c:pt>
                <c:pt idx="65">
                  <c:v>0.18254389523113224</c:v>
                </c:pt>
                <c:pt idx="66">
                  <c:v>0.17879079580855392</c:v>
                </c:pt>
                <c:pt idx="67">
                  <c:v>0.17550410240328235</c:v>
                </c:pt>
                <c:pt idx="68">
                  <c:v>0.172596996765921</c:v>
                </c:pt>
                <c:pt idx="69">
                  <c:v>0.17000342413218586</c:v>
                </c:pt>
                <c:pt idx="70">
                  <c:v>0.16767216778444913</c:v>
                </c:pt>
                <c:pt idx="71">
                  <c:v>0.16556285607901799</c:v>
                </c:pt>
                <c:pt idx="72">
                  <c:v>0.16364320164724985</c:v>
                </c:pt>
                <c:pt idx="73">
                  <c:v>0.1587832094851859</c:v>
                </c:pt>
                <c:pt idx="74">
                  <c:v>0.15492285458173308</c:v>
                </c:pt>
                <c:pt idx="75">
                  <c:v>0.15176608881179221</c:v>
                </c:pt>
                <c:pt idx="76">
                  <c:v>0.14912565798171315</c:v>
                </c:pt>
                <c:pt idx="77">
                  <c:v>0.14687681758592863</c:v>
                </c:pt>
                <c:pt idx="78">
                  <c:v>0.14493296505635145</c:v>
                </c:pt>
                <c:pt idx="79">
                  <c:v>0.14323192102453358</c:v>
                </c:pt>
                <c:pt idx="80">
                  <c:v>0.14172777623647512</c:v>
                </c:pt>
                <c:pt idx="81">
                  <c:v>0.14038582475730291</c:v>
                </c:pt>
                <c:pt idx="82">
                  <c:v>0.1391792947413113</c:v>
                </c:pt>
                <c:pt idx="83">
                  <c:v>0.13808717045810098</c:v>
                </c:pt>
                <c:pt idx="84">
                  <c:v>0.13709270070022406</c:v>
                </c:pt>
                <c:pt idx="85">
                  <c:v>0.13618235237097914</c:v>
                </c:pt>
                <c:pt idx="86">
                  <c:v>0.13534506066863164</c:v>
                </c:pt>
                <c:pt idx="87">
                  <c:v>0.13457168161137839</c:v>
                </c:pt>
                <c:pt idx="88">
                  <c:v>0.13385458553873628</c:v>
                </c:pt>
                <c:pt idx="89">
                  <c:v>0.13318735070397242</c:v>
                </c:pt>
                <c:pt idx="90">
                  <c:v>0.13256452914585465</c:v>
                </c:pt>
                <c:pt idx="91">
                  <c:v>0.13198146556388043</c:v>
                </c:pt>
                <c:pt idx="92">
                  <c:v>0.13143415560862953</c:v>
                </c:pt>
                <c:pt idx="93">
                  <c:v>0.13091913385902795</c:v>
                </c:pt>
                <c:pt idx="94">
                  <c:v>0.13043338442268743</c:v>
                </c:pt>
                <c:pt idx="95">
                  <c:v>0.12997426896308653</c:v>
                </c:pt>
                <c:pt idx="96">
                  <c:v>0.12953946828515339</c:v>
                </c:pt>
                <c:pt idx="97">
                  <c:v>0.12912693456725641</c:v>
                </c:pt>
                <c:pt idx="98">
                  <c:v>0.12873485202495905</c:v>
                </c:pt>
                <c:pt idx="99">
                  <c:v>0.12836160430608617</c:v>
                </c:pt>
                <c:pt idx="100">
                  <c:v>0.12800574729977984</c:v>
                </c:pt>
                <c:pt idx="101">
                  <c:v>0.12766598633050297</c:v>
                </c:pt>
                <c:pt idx="102">
                  <c:v>0.12734115692684783</c:v>
                </c:pt>
                <c:pt idx="103">
                  <c:v>0.12703020852266056</c:v>
                </c:pt>
                <c:pt idx="104">
                  <c:v>0.12673219057742885</c:v>
                </c:pt>
                <c:pt idx="105">
                  <c:v>0.12644624070357602</c:v>
                </c:pt>
                <c:pt idx="106">
                  <c:v>0.12617157446720145</c:v>
                </c:pt>
                <c:pt idx="107">
                  <c:v>0.12590747659104229</c:v>
                </c:pt>
                <c:pt idx="108">
                  <c:v>0.12565329333784103</c:v>
                </c:pt>
                <c:pt idx="109">
                  <c:v>0.12540842589176365</c:v>
                </c:pt>
                <c:pt idx="110">
                  <c:v>0.12517232458721417</c:v>
                </c:pt>
                <c:pt idx="111">
                  <c:v>0.12494448385999495</c:v>
                </c:pt>
                <c:pt idx="112">
                  <c:v>0.12472443781654888</c:v>
                </c:pt>
                <c:pt idx="113">
                  <c:v>0.12451175633398201</c:v>
                </c:pt>
                <c:pt idx="114">
                  <c:v>0.12430604161746792</c:v>
                </c:pt>
                <c:pt idx="115">
                  <c:v>0.12410692515308479</c:v>
                </c:pt>
                <c:pt idx="116">
                  <c:v>0.12391406500360745</c:v>
                </c:pt>
                <c:pt idx="117">
                  <c:v>0.123727143402637</c:v>
                </c:pt>
                <c:pt idx="118">
                  <c:v>0.12354586460900868</c:v>
                </c:pt>
                <c:pt idx="119">
                  <c:v>0.12336995298890437</c:v>
                </c:pt>
                <c:pt idx="120">
                  <c:v>0.12319915129770422</c:v>
                </c:pt>
                <c:pt idx="121">
                  <c:v>0.12303321913749504</c:v>
                </c:pt>
                <c:pt idx="122">
                  <c:v>0.12287193156943876</c:v>
                </c:pt>
                <c:pt idx="123">
                  <c:v>0.12271507786298891</c:v>
                </c:pt>
                <c:pt idx="124">
                  <c:v>0.12256246036631589</c:v>
                </c:pt>
                <c:pt idx="125">
                  <c:v>0.12241389348432419</c:v>
                </c:pt>
                <c:pt idx="126">
                  <c:v>0.1222692027523786</c:v>
                </c:pt>
                <c:pt idx="127">
                  <c:v>0.12212822399534211</c:v>
                </c:pt>
                <c:pt idx="128">
                  <c:v>0.12199080256280929</c:v>
                </c:pt>
                <c:pt idx="129">
                  <c:v>0.12185679263252248</c:v>
                </c:pt>
                <c:pt idx="130">
                  <c:v>0.12172605657491414</c:v>
                </c:pt>
                <c:pt idx="131">
                  <c:v>0.12159846437254632</c:v>
                </c:pt>
                <c:pt idx="132">
                  <c:v>0.12147389308893917</c:v>
                </c:pt>
                <c:pt idx="133">
                  <c:v>0.12135222638190681</c:v>
                </c:pt>
                <c:pt idx="134">
                  <c:v>0.12123335405706703</c:v>
                </c:pt>
                <c:pt idx="135">
                  <c:v>0.12111717165767019</c:v>
                </c:pt>
                <c:pt idx="136">
                  <c:v>0.12100358008731198</c:v>
                </c:pt>
                <c:pt idx="137">
                  <c:v>0.12089248526246532</c:v>
                </c:pt>
                <c:pt idx="138">
                  <c:v>0.12078379779208971</c:v>
                </c:pt>
                <c:pt idx="139">
                  <c:v>0.1206774326818628</c:v>
                </c:pt>
                <c:pt idx="140">
                  <c:v>0.12057330906083334</c:v>
                </c:pt>
                <c:pt idx="141">
                  <c:v>0.12047134992851684</c:v>
                </c:pt>
                <c:pt idx="142">
                  <c:v>0.12037148192065418</c:v>
                </c:pt>
                <c:pt idx="143">
                  <c:v>0.1202736350920303</c:v>
                </c:pt>
                <c:pt idx="144">
                  <c:v>0.12017774271490531</c:v>
                </c:pt>
                <c:pt idx="145">
                  <c:v>0.12008374109175173</c:v>
                </c:pt>
                <c:pt idx="146">
                  <c:v>0.1199915693811143</c:v>
                </c:pt>
                <c:pt idx="147">
                  <c:v>0.11990116943552193</c:v>
                </c:pt>
                <c:pt idx="148">
                  <c:v>0.11981248565047851</c:v>
                </c:pt>
                <c:pt idx="149">
                  <c:v>0.11972546482365148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D-F5E0-4AAB-8D4E-9CECC19B7EFE}"/>
            </c:ext>
          </c:extLst>
        </c:ser>
        <c:ser>
          <c:idx val="3"/>
          <c:order val="17"/>
          <c:tx>
            <c:v>Control Limits (99%)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'funnel_Limits&amp;Scot'!$Q$11:$Q$160</c:f>
              <c:numCache>
                <c:formatCode>General</c:formatCode>
                <c:ptCount val="150"/>
                <c:pt idx="0">
                  <c:v>1.6983664802464651E-5</c:v>
                </c:pt>
                <c:pt idx="1">
                  <c:v>1.693497084898205E-4</c:v>
                </c:pt>
                <c:pt idx="2">
                  <c:v>3.3762547078639216E-4</c:v>
                </c:pt>
                <c:pt idx="3">
                  <c:v>5.0483997755670625E-4</c:v>
                </c:pt>
                <c:pt idx="4">
                  <c:v>6.7100569692235751E-4</c:v>
                </c:pt>
                <c:pt idx="5">
                  <c:v>8.3613487964195648E-4</c:v>
                </c:pt>
                <c:pt idx="6">
                  <c:v>1.6466469280354812E-3</c:v>
                </c:pt>
                <c:pt idx="7">
                  <c:v>2.4329666186030537E-3</c:v>
                </c:pt>
                <c:pt idx="8">
                  <c:v>3.1964085290665991E-3</c:v>
                </c:pt>
                <c:pt idx="9">
                  <c:v>3.9381835689408827E-3</c:v>
                </c:pt>
                <c:pt idx="10">
                  <c:v>4.6594096291271304E-3</c:v>
                </c:pt>
                <c:pt idx="11">
                  <c:v>5.3611208927745674E-3</c:v>
                </c:pt>
                <c:pt idx="12">
                  <c:v>6.0442760051891116E-3</c:v>
                </c:pt>
                <c:pt idx="13">
                  <c:v>6.7097652671632623E-3</c:v>
                </c:pt>
                <c:pt idx="14">
                  <c:v>7.3584169890484729E-3</c:v>
                </c:pt>
                <c:pt idx="15">
                  <c:v>7.9910031207958421E-3</c:v>
                </c:pt>
                <c:pt idx="16">
                  <c:v>8.6082442550940198E-3</c:v>
                </c:pt>
                <c:pt idx="17">
                  <c:v>9.2108140858185653E-3</c:v>
                </c:pt>
                <c:pt idx="18">
                  <c:v>9.7993433916577916E-3</c:v>
                </c:pt>
                <c:pt idx="19">
                  <c:v>1.0374423604512979E-2</c:v>
                </c:pt>
                <c:pt idx="20">
                  <c:v>1.093661001370223E-2</c:v>
                </c:pt>
                <c:pt idx="21">
                  <c:v>1.1486424649801628E-2</c:v>
                </c:pt>
                <c:pt idx="22">
                  <c:v>1.2024358885911593E-2</c:v>
                </c:pt>
                <c:pt idx="23">
                  <c:v>1.2550875789021107E-2</c:v>
                </c:pt>
                <c:pt idx="24">
                  <c:v>1.3066412249806191E-2</c:v>
                </c:pt>
                <c:pt idx="25">
                  <c:v>1.3571380915513329E-2</c:v>
                </c:pt>
                <c:pt idx="26">
                  <c:v>1.4066171947427595E-2</c:v>
                </c:pt>
                <c:pt idx="27">
                  <c:v>1.455115462172905E-2</c:v>
                </c:pt>
                <c:pt idx="28">
                  <c:v>1.5026678790226816E-2</c:v>
                </c:pt>
                <c:pt idx="29">
                  <c:v>1.5493076215464672E-2</c:v>
                </c:pt>
                <c:pt idx="30">
                  <c:v>1.5950661792966662E-2</c:v>
                </c:pt>
                <c:pt idx="31">
                  <c:v>1.6399734671904247E-2</c:v>
                </c:pt>
                <c:pt idx="32">
                  <c:v>1.6840579284163649E-2</c:v>
                </c:pt>
                <c:pt idx="33">
                  <c:v>1.7273466290670472E-2</c:v>
                </c:pt>
                <c:pt idx="34">
                  <c:v>1.7698653452839271E-2</c:v>
                </c:pt>
                <c:pt idx="35">
                  <c:v>1.8116386436155939E-2</c:v>
                </c:pt>
                <c:pt idx="36">
                  <c:v>1.8526899552149416E-2</c:v>
                </c:pt>
                <c:pt idx="37">
                  <c:v>1.8930416444338329E-2</c:v>
                </c:pt>
                <c:pt idx="38">
                  <c:v>1.9327150723163811E-2</c:v>
                </c:pt>
                <c:pt idx="39">
                  <c:v>1.971730655439588E-2</c:v>
                </c:pt>
                <c:pt idx="40">
                  <c:v>2.0101079205051251E-2</c:v>
                </c:pt>
                <c:pt idx="41">
                  <c:v>2.0478655550455249E-2</c:v>
                </c:pt>
                <c:pt idx="42">
                  <c:v>2.0850214545722074E-2</c:v>
                </c:pt>
                <c:pt idx="43">
                  <c:v>2.1215927664610532E-2</c:v>
                </c:pt>
                <c:pt idx="44">
                  <c:v>2.1575959308429961E-2</c:v>
                </c:pt>
                <c:pt idx="45">
                  <c:v>2.2279602676771645E-2</c:v>
                </c:pt>
                <c:pt idx="46">
                  <c:v>2.2962332286946573E-2</c:v>
                </c:pt>
                <c:pt idx="47">
                  <c:v>2.3625244557559676E-2</c:v>
                </c:pt>
                <c:pt idx="48">
                  <c:v>2.4895599877125751E-2</c:v>
                </c:pt>
                <c:pt idx="49">
                  <c:v>2.7787411803284312E-2</c:v>
                </c:pt>
                <c:pt idx="50">
                  <c:v>3.0341294398267531E-2</c:v>
                </c:pt>
                <c:pt idx="51">
                  <c:v>3.2621994469685812E-2</c:v>
                </c:pt>
                <c:pt idx="52">
                  <c:v>3.4677637162330771E-2</c:v>
                </c:pt>
                <c:pt idx="53">
                  <c:v>3.6544929480317727E-2</c:v>
                </c:pt>
                <c:pt idx="54">
                  <c:v>3.8252480371838635E-2</c:v>
                </c:pt>
                <c:pt idx="55">
                  <c:v>3.9822999509591374E-2</c:v>
                </c:pt>
                <c:pt idx="56">
                  <c:v>4.1274799899418783E-2</c:v>
                </c:pt>
                <c:pt idx="57">
                  <c:v>4.2622852655719981E-2</c:v>
                </c:pt>
                <c:pt idx="58">
                  <c:v>4.3879544797099622E-2</c:v>
                </c:pt>
                <c:pt idx="59">
                  <c:v>4.5055234834069882E-2</c:v>
                </c:pt>
                <c:pt idx="60">
                  <c:v>4.6158667456367812E-2</c:v>
                </c:pt>
                <c:pt idx="61">
                  <c:v>4.7197288012300186E-2</c:v>
                </c:pt>
                <c:pt idx="62">
                  <c:v>4.8177484411436801E-2</c:v>
                </c:pt>
                <c:pt idx="63">
                  <c:v>4.9104775598205745E-2</c:v>
                </c:pt>
                <c:pt idx="64">
                  <c:v>5.0819234409749697E-2</c:v>
                </c:pt>
                <c:pt idx="65">
                  <c:v>5.2372380983315717E-2</c:v>
                </c:pt>
                <c:pt idx="66">
                  <c:v>5.3788943777881043E-2</c:v>
                </c:pt>
                <c:pt idx="67">
                  <c:v>5.5088549127227049E-2</c:v>
                </c:pt>
                <c:pt idx="68">
                  <c:v>5.6287015315396337E-2</c:v>
                </c:pt>
                <c:pt idx="69">
                  <c:v>5.7397263706381194E-2</c:v>
                </c:pt>
                <c:pt idx="70">
                  <c:v>5.8429974780055557E-2</c:v>
                </c:pt>
                <c:pt idx="71">
                  <c:v>5.9394069869950154E-2</c:v>
                </c:pt>
                <c:pt idx="72">
                  <c:v>6.0297071117306554E-2</c:v>
                </c:pt>
                <c:pt idx="73">
                  <c:v>6.2699057506126921E-2</c:v>
                </c:pt>
                <c:pt idx="74">
                  <c:v>6.4734447268221459E-2</c:v>
                </c:pt>
                <c:pt idx="75">
                  <c:v>6.6490067200864297E-2</c:v>
                </c:pt>
                <c:pt idx="76">
                  <c:v>6.8026098592445641E-2</c:v>
                </c:pt>
                <c:pt idx="77">
                  <c:v>6.9385819711405144E-2</c:v>
                </c:pt>
                <c:pt idx="78">
                  <c:v>7.0601300501526493E-2</c:v>
                </c:pt>
                <c:pt idx="79">
                  <c:v>7.1696904310422707E-2</c:v>
                </c:pt>
                <c:pt idx="80">
                  <c:v>7.2691532836654596E-2</c:v>
                </c:pt>
                <c:pt idx="81">
                  <c:v>7.3600116560054413E-2</c:v>
                </c:pt>
                <c:pt idx="82">
                  <c:v>7.4434634126372981E-2</c:v>
                </c:pt>
                <c:pt idx="83">
                  <c:v>7.5204827669031971E-2</c:v>
                </c:pt>
                <c:pt idx="84">
                  <c:v>7.5918716105334946E-2</c:v>
                </c:pt>
                <c:pt idx="85">
                  <c:v>7.6582970772819225E-2</c:v>
                </c:pt>
                <c:pt idx="86">
                  <c:v>7.7203195154524437E-2</c:v>
                </c:pt>
                <c:pt idx="87">
                  <c:v>7.7784136446780255E-2</c:v>
                </c:pt>
                <c:pt idx="88">
                  <c:v>7.8329847828108187E-2</c:v>
                </c:pt>
                <c:pt idx="89">
                  <c:v>7.8843814497777651E-2</c:v>
                </c:pt>
                <c:pt idx="90">
                  <c:v>7.9329052701961722E-2</c:v>
                </c:pt>
                <c:pt idx="91">
                  <c:v>7.9788188354592393E-2</c:v>
                </c:pt>
                <c:pt idx="92">
                  <c:v>8.0223520058388009E-2</c:v>
                </c:pt>
                <c:pt idx="93">
                  <c:v>8.063707006820961E-2</c:v>
                </c:pt>
                <c:pt idx="94">
                  <c:v>8.1030625839962442E-2</c:v>
                </c:pt>
                <c:pt idx="95">
                  <c:v>8.1405774159901523E-2</c:v>
                </c:pt>
                <c:pt idx="96">
                  <c:v>8.1763929375716651E-2</c:v>
                </c:pt>
                <c:pt idx="97">
                  <c:v>8.2106356900987651E-2</c:v>
                </c:pt>
                <c:pt idx="98">
                  <c:v>8.2434192903417886E-2</c:v>
                </c:pt>
                <c:pt idx="99">
                  <c:v>8.2748460890276584E-2</c:v>
                </c:pt>
                <c:pt idx="100">
                  <c:v>8.3050085754539441E-2</c:v>
                </c:pt>
                <c:pt idx="101">
                  <c:v>8.333990573008089E-2</c:v>
                </c:pt>
                <c:pt idx="102">
                  <c:v>8.3618682615138884E-2</c:v>
                </c:pt>
                <c:pt idx="103">
                  <c:v>8.3887110553741082E-2</c:v>
                </c:pt>
                <c:pt idx="104">
                  <c:v>8.4145823610144041E-2</c:v>
                </c:pt>
                <c:pt idx="105">
                  <c:v>8.4395402328114863E-2</c:v>
                </c:pt>
                <c:pt idx="106">
                  <c:v>8.4636379432469253E-2</c:v>
                </c:pt>
                <c:pt idx="107">
                  <c:v>8.486924480271088E-2</c:v>
                </c:pt>
                <c:pt idx="108">
                  <c:v>8.5094449826404933E-2</c:v>
                </c:pt>
                <c:pt idx="109">
                  <c:v>8.5312411221924331E-2</c:v>
                </c:pt>
                <c:pt idx="110">
                  <c:v>8.5523514405553225E-2</c:v>
                </c:pt>
                <c:pt idx="111">
                  <c:v>8.5728116465940654E-2</c:v>
                </c:pt>
                <c:pt idx="112">
                  <c:v>8.592654879903755E-2</c:v>
                </c:pt>
                <c:pt idx="113">
                  <c:v>8.6119119448504811E-2</c:v>
                </c:pt>
                <c:pt idx="114">
                  <c:v>8.6306115189827531E-2</c:v>
                </c:pt>
                <c:pt idx="115">
                  <c:v>8.6487803390741816E-2</c:v>
                </c:pt>
                <c:pt idx="116">
                  <c:v>8.6664433675877062E-2</c:v>
                </c:pt>
                <c:pt idx="117">
                  <c:v>8.6836239419568764E-2</c:v>
                </c:pt>
                <c:pt idx="118">
                  <c:v>8.7003439087469561E-2</c:v>
                </c:pt>
                <c:pt idx="119">
                  <c:v>8.7166237444776126E-2</c:v>
                </c:pt>
                <c:pt idx="120">
                  <c:v>8.7324826646504344E-2</c:v>
                </c:pt>
                <c:pt idx="121">
                  <c:v>8.7479387223218324E-2</c:v>
                </c:pt>
                <c:pt idx="122">
                  <c:v>8.7630088973885994E-2</c:v>
                </c:pt>
                <c:pt idx="123">
                  <c:v>8.7777091776054139E-2</c:v>
                </c:pt>
                <c:pt idx="124">
                  <c:v>8.7920546322263204E-2</c:v>
                </c:pt>
                <c:pt idx="125">
                  <c:v>8.8060594790528038E-2</c:v>
                </c:pt>
                <c:pt idx="126">
                  <c:v>8.8197371455766088E-2</c:v>
                </c:pt>
                <c:pt idx="127">
                  <c:v>8.8331003248237297E-2</c:v>
                </c:pt>
                <c:pt idx="128">
                  <c:v>8.8461610264351467E-2</c:v>
                </c:pt>
                <c:pt idx="129">
                  <c:v>8.8589306234582707E-2</c:v>
                </c:pt>
                <c:pt idx="130">
                  <c:v>8.871419895269303E-2</c:v>
                </c:pt>
                <c:pt idx="131">
                  <c:v>8.8836390669999155E-2</c:v>
                </c:pt>
                <c:pt idx="132">
                  <c:v>8.8955978458005569E-2</c:v>
                </c:pt>
                <c:pt idx="133">
                  <c:v>8.907305454236715E-2</c:v>
                </c:pt>
                <c:pt idx="134">
                  <c:v>8.9187706610828366E-2</c:v>
                </c:pt>
                <c:pt idx="135">
                  <c:v>8.930001809750733E-2</c:v>
                </c:pt>
                <c:pt idx="136">
                  <c:v>8.941006844564775E-2</c:v>
                </c:pt>
                <c:pt idx="137">
                  <c:v>8.9517933350744192E-2</c:v>
                </c:pt>
                <c:pt idx="138">
                  <c:v>8.9623684985753502E-2</c:v>
                </c:pt>
                <c:pt idx="139">
                  <c:v>8.9727392209935697E-2</c:v>
                </c:pt>
                <c:pt idx="140">
                  <c:v>8.9829120762714973E-2</c:v>
                </c:pt>
                <c:pt idx="141">
                  <c:v>8.9928933443817291E-2</c:v>
                </c:pt>
                <c:pt idx="142">
                  <c:v>9.0026890280820338E-2</c:v>
                </c:pt>
                <c:pt idx="143">
                  <c:v>9.0123048685144924E-2</c:v>
                </c:pt>
                <c:pt idx="144">
                  <c:v>9.0217463597420097E-2</c:v>
                </c:pt>
                <c:pt idx="145">
                  <c:v>9.031018762306918E-2</c:v>
                </c:pt>
                <c:pt idx="146">
                  <c:v>9.0401271158886271E-2</c:v>
                </c:pt>
                <c:pt idx="147">
                  <c:v>9.0490762511303779E-2</c:v>
                </c:pt>
                <c:pt idx="148">
                  <c:v>9.0578708006989417E-2</c:v>
                </c:pt>
                <c:pt idx="149">
                  <c:v>9.0665152096354881E-2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E-F5E0-4AAB-8D4E-9CECC19B7EFE}"/>
            </c:ext>
          </c:extLst>
        </c:ser>
        <c:ser>
          <c:idx val="19"/>
          <c:order val="18"/>
          <c:tx>
            <c:v>UCL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'funnel_Limits&amp;Scot'!$R$11:$R$160</c:f>
              <c:numCache>
                <c:formatCode>General</c:formatCode>
                <c:ptCount val="150"/>
                <c:pt idx="0">
                  <c:v>86.930040486004827</c:v>
                </c:pt>
                <c:pt idx="1">
                  <c:v>40.012887422621574</c:v>
                </c:pt>
                <c:pt idx="2">
                  <c:v>25.069647593442408</c:v>
                </c:pt>
                <c:pt idx="3">
                  <c:v>18.284243534952786</c:v>
                </c:pt>
                <c:pt idx="4">
                  <c:v>14.408780222140253</c:v>
                </c:pt>
                <c:pt idx="5">
                  <c:v>11.901837137977902</c:v>
                </c:pt>
                <c:pt idx="6">
                  <c:v>6.419550371041149</c:v>
                </c:pt>
                <c:pt idx="7">
                  <c:v>4.4368120875598329</c:v>
                </c:pt>
                <c:pt idx="8">
                  <c:v>3.4132531440014007</c:v>
                </c:pt>
                <c:pt idx="9">
                  <c:v>2.7882569524092702</c:v>
                </c:pt>
                <c:pt idx="10">
                  <c:v>2.3668636233142966</c:v>
                </c:pt>
                <c:pt idx="11">
                  <c:v>2.0634457653858309</c:v>
                </c:pt>
                <c:pt idx="12">
                  <c:v>1.8344906761430275</c:v>
                </c:pt>
                <c:pt idx="13">
                  <c:v>1.6555432854506478</c:v>
                </c:pt>
                <c:pt idx="14">
                  <c:v>1.5118021562062811</c:v>
                </c:pt>
                <c:pt idx="15">
                  <c:v>1.3937837951674019</c:v>
                </c:pt>
                <c:pt idx="16">
                  <c:v>1.2951310960241329</c:v>
                </c:pt>
                <c:pt idx="17">
                  <c:v>1.2114230480737853</c:v>
                </c:pt>
                <c:pt idx="18">
                  <c:v>1.1394897785512161</c:v>
                </c:pt>
                <c:pt idx="19">
                  <c:v>1.0769991743178735</c:v>
                </c:pt>
                <c:pt idx="20">
                  <c:v>1.0221972443784022</c:v>
                </c:pt>
                <c:pt idx="21">
                  <c:v>0.97373940859987773</c:v>
                </c:pt>
                <c:pt idx="22">
                  <c:v>0.93057761130107586</c:v>
                </c:pt>
                <c:pt idx="23">
                  <c:v>0.89188283537126944</c:v>
                </c:pt>
                <c:pt idx="24">
                  <c:v>0.85699070845752512</c:v>
                </c:pt>
                <c:pt idx="25">
                  <c:v>0.82536255224685862</c:v>
                </c:pt>
                <c:pt idx="26">
                  <c:v>0.79655699063248597</c:v>
                </c:pt>
                <c:pt idx="27">
                  <c:v>0.77020892165930188</c:v>
                </c:pt>
                <c:pt idx="28">
                  <c:v>0.74601371731847521</c:v>
                </c:pt>
                <c:pt idx="29">
                  <c:v>0.72371519514663207</c:v>
                </c:pt>
                <c:pt idx="30">
                  <c:v>0.70309635132114656</c:v>
                </c:pt>
                <c:pt idx="31">
                  <c:v>0.68397214282740371</c:v>
                </c:pt>
                <c:pt idx="32">
                  <c:v>0.66618380886163475</c:v>
                </c:pt>
                <c:pt idx="33">
                  <c:v>0.64959436163519824</c:v>
                </c:pt>
                <c:pt idx="34">
                  <c:v>0.63408497493294169</c:v>
                </c:pt>
                <c:pt idx="35">
                  <c:v>0.61955206858086531</c:v>
                </c:pt>
                <c:pt idx="36">
                  <c:v>0.60590493723011429</c:v>
                </c:pt>
                <c:pt idx="37">
                  <c:v>0.59306380846612183</c:v>
                </c:pt>
                <c:pt idx="38">
                  <c:v>0.58095824220254277</c:v>
                </c:pt>
                <c:pt idx="39">
                  <c:v>0.56952580336650782</c:v>
                </c:pt>
                <c:pt idx="40">
                  <c:v>0.5587109549353525</c:v>
                </c:pt>
                <c:pt idx="41">
                  <c:v>0.54846412979005743</c:v>
                </c:pt>
                <c:pt idx="42">
                  <c:v>0.53874094856396515</c:v>
                </c:pt>
                <c:pt idx="43">
                  <c:v>0.52950155737476245</c:v>
                </c:pt>
                <c:pt idx="44">
                  <c:v>0.52071006453253443</c:v>
                </c:pt>
                <c:pt idx="45">
                  <c:v>0.50434419964041388</c:v>
                </c:pt>
                <c:pt idx="46">
                  <c:v>0.48941880563826334</c:v>
                </c:pt>
                <c:pt idx="47">
                  <c:v>0.4757481590821222</c:v>
                </c:pt>
                <c:pt idx="48">
                  <c:v>0.45157592807329561</c:v>
                </c:pt>
                <c:pt idx="49">
                  <c:v>0.40475937347037649</c:v>
                </c:pt>
                <c:pt idx="50">
                  <c:v>0.37080692898789536</c:v>
                </c:pt>
                <c:pt idx="51">
                  <c:v>0.34496430867409983</c:v>
                </c:pt>
                <c:pt idx="52">
                  <c:v>0.32457501933633481</c:v>
                </c:pt>
                <c:pt idx="53">
                  <c:v>0.30803595047635168</c:v>
                </c:pt>
                <c:pt idx="54">
                  <c:v>0.29432100461479116</c:v>
                </c:pt>
                <c:pt idx="55">
                  <c:v>0.28274211245135467</c:v>
                </c:pt>
                <c:pt idx="56">
                  <c:v>0.27282011863016997</c:v>
                </c:pt>
                <c:pt idx="57">
                  <c:v>0.2642107542461668</c:v>
                </c:pt>
                <c:pt idx="58">
                  <c:v>0.25666006961911375</c:v>
                </c:pt>
                <c:pt idx="59">
                  <c:v>0.24997648419805585</c:v>
                </c:pt>
                <c:pt idx="60">
                  <c:v>0.24401263847473945</c:v>
                </c:pt>
                <c:pt idx="61">
                  <c:v>0.23865325288355541</c:v>
                </c:pt>
                <c:pt idx="62">
                  <c:v>0.23380679139391597</c:v>
                </c:pt>
                <c:pt idx="63">
                  <c:v>0.22939960527309064</c:v>
                </c:pt>
                <c:pt idx="64">
                  <c:v>0.22167384674507809</c:v>
                </c:pt>
                <c:pt idx="65">
                  <c:v>0.21511073009790133</c:v>
                </c:pt>
                <c:pt idx="66">
                  <c:v>0.20945456867682713</c:v>
                </c:pt>
                <c:pt idx="67">
                  <c:v>0.20452073474992497</c:v>
                </c:pt>
                <c:pt idx="68">
                  <c:v>0.20017238955391939</c:v>
                </c:pt>
                <c:pt idx="69">
                  <c:v>0.19630583382436972</c:v>
                </c:pt>
                <c:pt idx="70">
                  <c:v>0.19284096035383386</c:v>
                </c:pt>
                <c:pt idx="71">
                  <c:v>0.18971484355808724</c:v>
                </c:pt>
                <c:pt idx="72">
                  <c:v>0.18687732239229293</c:v>
                </c:pt>
                <c:pt idx="73">
                  <c:v>0.17972665079532726</c:v>
                </c:pt>
                <c:pt idx="74">
                  <c:v>0.17408195788775538</c:v>
                </c:pt>
                <c:pt idx="75">
                  <c:v>0.16949027368509512</c:v>
                </c:pt>
                <c:pt idx="76">
                  <c:v>0.16566697622997212</c:v>
                </c:pt>
                <c:pt idx="77">
                  <c:v>0.1624235454835305</c:v>
                </c:pt>
                <c:pt idx="78">
                  <c:v>0.15962976672511925</c:v>
                </c:pt>
                <c:pt idx="79">
                  <c:v>0.15719257038027495</c:v>
                </c:pt>
                <c:pt idx="80">
                  <c:v>0.15504351939627106</c:v>
                </c:pt>
                <c:pt idx="81">
                  <c:v>0.1531310683418152</c:v>
                </c:pt>
                <c:pt idx="82">
                  <c:v>0.15141558933257279</c:v>
                </c:pt>
                <c:pt idx="83">
                  <c:v>0.14986607077603506</c:v>
                </c:pt>
                <c:pt idx="84">
                  <c:v>0.1484578643453168</c:v>
                </c:pt>
                <c:pt idx="85">
                  <c:v>0.14717110946726061</c:v>
                </c:pt>
                <c:pt idx="86">
                  <c:v>0.14598960774475439</c:v>
                </c:pt>
                <c:pt idx="87">
                  <c:v>0.14490000340785986</c:v>
                </c:pt>
                <c:pt idx="88">
                  <c:v>0.14389117638585622</c:v>
                </c:pt>
                <c:pt idx="89">
                  <c:v>0.14295378593969157</c:v>
                </c:pt>
                <c:pt idx="90">
                  <c:v>0.1420799227504177</c:v>
                </c:pt>
                <c:pt idx="91">
                  <c:v>0.14126284035432321</c:v>
                </c:pt>
                <c:pt idx="92">
                  <c:v>0.1404967454526431</c:v>
                </c:pt>
                <c:pt idx="93">
                  <c:v>0.1397766324720261</c:v>
                </c:pt>
                <c:pt idx="94">
                  <c:v>0.13909815177957843</c:v>
                </c:pt>
                <c:pt idx="95">
                  <c:v>0.13845750377348706</c:v>
                </c:pt>
                <c:pt idx="96">
                  <c:v>0.13785135306908422</c:v>
                </c:pt>
                <c:pt idx="97">
                  <c:v>0.13727675843726639</c:v>
                </c:pt>
                <c:pt idx="98">
                  <c:v>0.13673111519801129</c:v>
                </c:pt>
                <c:pt idx="99">
                  <c:v>0.13621210754151769</c:v>
                </c:pt>
                <c:pt idx="100">
                  <c:v>0.13571766882209813</c:v>
                </c:pt>
                <c:pt idx="101">
                  <c:v>0.13524594830010073</c:v>
                </c:pt>
                <c:pt idx="102">
                  <c:v>0.13479528313325087</c:v>
                </c:pt>
                <c:pt idx="103">
                  <c:v>0.13436417466819831</c:v>
                </c:pt>
                <c:pt idx="104">
                  <c:v>0.1339512682753195</c:v>
                </c:pt>
                <c:pt idx="105">
                  <c:v>0.1335553361191944</c:v>
                </c:pt>
                <c:pt idx="106">
                  <c:v>0.13317526237404795</c:v>
                </c:pt>
                <c:pt idx="107">
                  <c:v>0.13281003048552303</c:v>
                </c:pt>
                <c:pt idx="108">
                  <c:v>0.1324587121531543</c:v>
                </c:pt>
                <c:pt idx="109">
                  <c:v>0.13212045776615133</c:v>
                </c:pt>
                <c:pt idx="110">
                  <c:v>0.13179448807182662</c:v>
                </c:pt>
                <c:pt idx="111">
                  <c:v>0.13148008689370316</c:v>
                </c:pt>
                <c:pt idx="112">
                  <c:v>0.13117659474691085</c:v>
                </c:pt>
                <c:pt idx="113">
                  <c:v>0.13088340322339787</c:v>
                </c:pt>
                <c:pt idx="114">
                  <c:v>0.13059995003989372</c:v>
                </c:pt>
                <c:pt idx="115">
                  <c:v>0.13032571465834475</c:v>
                </c:pt>
                <c:pt idx="116">
                  <c:v>0.13006021440241525</c:v>
                </c:pt>
                <c:pt idx="117">
                  <c:v>0.12980300100515427</c:v>
                </c:pt>
                <c:pt idx="118">
                  <c:v>0.12955365753251291</c:v>
                </c:pt>
                <c:pt idx="119">
                  <c:v>0.1293117956354109</c:v>
                </c:pt>
                <c:pt idx="120">
                  <c:v>0.12907705308977624</c:v>
                </c:pt>
                <c:pt idx="121">
                  <c:v>0.12884909158964633</c:v>
                </c:pt>
                <c:pt idx="122">
                  <c:v>0.12862759476320157</c:v>
                </c:pt>
                <c:pt idx="123">
                  <c:v>0.12841226638566205</c:v>
                </c:pt>
                <c:pt idx="124">
                  <c:v>0.12820282876642428</c:v>
                </c:pt>
                <c:pt idx="125">
                  <c:v>0.12799902129075841</c:v>
                </c:pt>
                <c:pt idx="126">
                  <c:v>0.12780059909890207</c:v>
                </c:pt>
                <c:pt idx="127">
                  <c:v>0.1276073318875455</c:v>
                </c:pt>
                <c:pt idx="128">
                  <c:v>0.12741900282055829</c:v>
                </c:pt>
                <c:pt idx="129">
                  <c:v>0.12723540753740964</c:v>
                </c:pt>
                <c:pt idx="130">
                  <c:v>0.1270563532491164</c:v>
                </c:pt>
                <c:pt idx="131">
                  <c:v>0.12688165791275371</c:v>
                </c:pt>
                <c:pt idx="132">
                  <c:v>0.12671114947660272</c:v>
                </c:pt>
                <c:pt idx="133">
                  <c:v>0.1265446651889181</c:v>
                </c:pt>
                <c:pt idx="134">
                  <c:v>0.12638205096408789</c:v>
                </c:pt>
                <c:pt idx="135">
                  <c:v>0.12622316080065035</c:v>
                </c:pt>
                <c:pt idx="136">
                  <c:v>0.12606785624623865</c:v>
                </c:pt>
                <c:pt idx="137">
                  <c:v>0.12591600590505536</c:v>
                </c:pt>
                <c:pt idx="138">
                  <c:v>0.12576748498394766</c:v>
                </c:pt>
                <c:pt idx="139">
                  <c:v>0.1256221748735655</c:v>
                </c:pt>
                <c:pt idx="140">
                  <c:v>0.12547996276144979</c:v>
                </c:pt>
                <c:pt idx="141">
                  <c:v>0.12534074127421968</c:v>
                </c:pt>
                <c:pt idx="142">
                  <c:v>0.12520440814631212</c:v>
                </c:pt>
                <c:pt idx="143">
                  <c:v>0.12507086591298194</c:v>
                </c:pt>
                <c:pt idx="144">
                  <c:v>0.12494002162549407</c:v>
                </c:pt>
                <c:pt idx="145">
                  <c:v>0.12481178658664085</c:v>
                </c:pt>
                <c:pt idx="146">
                  <c:v>0.12468607610489567</c:v>
                </c:pt>
                <c:pt idx="147">
                  <c:v>0.12456280926567394</c:v>
                </c:pt>
                <c:pt idx="148">
                  <c:v>0.12444190871831497</c:v>
                </c:pt>
                <c:pt idx="149">
                  <c:v>0.12432330047752614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F-F5E0-4AAB-8D4E-9CECC19B7E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049088"/>
        <c:axId val="63083648"/>
      </c:scatterChart>
      <c:valAx>
        <c:axId val="63049088"/>
        <c:scaling>
          <c:orientation val="minMax"/>
          <c:max val="25000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3083648"/>
        <c:crosses val="autoZero"/>
        <c:crossBetween val="midCat"/>
        <c:majorUnit val="25000"/>
        <c:minorUnit val="4000"/>
      </c:valAx>
      <c:valAx>
        <c:axId val="63083648"/>
        <c:scaling>
          <c:orientation val="minMax"/>
          <c:max val="0.25"/>
          <c:min val="1.0000000000000005E-2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3049088"/>
        <c:crosses val="autoZero"/>
        <c:crossBetween val="midCat"/>
        <c:majorUnit val="0.05"/>
        <c:minorUnit val="1.0000000000000005E-2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egendEntry>
        <c:idx val="12"/>
        <c:delete val="1"/>
      </c:legendEntry>
      <c:legendEntry>
        <c:idx val="13"/>
        <c:delete val="1"/>
      </c:legendEntry>
      <c:legendEntry>
        <c:idx val="16"/>
        <c:delete val="1"/>
      </c:legendEntry>
      <c:legendEntry>
        <c:idx val="18"/>
        <c:delete val="1"/>
      </c:legendEntry>
      <c:layout>
        <c:manualLayout>
          <c:xMode val="edge"/>
          <c:yMode val="edge"/>
          <c:x val="0.30654241741742388"/>
          <c:y val="1.1529487179487301E-2"/>
          <c:w val="0.38555780780784293"/>
          <c:h val="5.0379700854700914E-2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9370078740157488" l="0.62992125984254665" r="0.23622047244094491" t="0.39370078740157488" header="0.31496062992128987" footer="0.31496062992128987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8908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KPI_8!$B$95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KPI_8!$C$93:$O$94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KPI_8!$C$95:$O$95</c:f>
              <c:numCache>
                <c:formatCode>###,??0.000;\-#,##0.000;\-;@</c:formatCode>
                <c:ptCount val="13"/>
                <c:pt idx="0">
                  <c:v>0.19405582396446316</c:v>
                </c:pt>
                <c:pt idx="1">
                  <c:v>0.1909184896960168</c:v>
                </c:pt>
                <c:pt idx="2">
                  <c:v>0.20669854529596962</c:v>
                </c:pt>
                <c:pt idx="3">
                  <c:v>0.20572070025899405</c:v>
                </c:pt>
                <c:pt idx="4">
                  <c:v>0.18568592747945664</c:v>
                </c:pt>
                <c:pt idx="5">
                  <c:v>0.16332474074657116</c:v>
                </c:pt>
                <c:pt idx="6">
                  <c:v>0.14157611517683238</c:v>
                </c:pt>
                <c:pt idx="7">
                  <c:v>0.13360869931720476</c:v>
                </c:pt>
                <c:pt idx="8">
                  <c:v>0.14022363763839671</c:v>
                </c:pt>
                <c:pt idx="9">
                  <c:v>0.1516377885385933</c:v>
                </c:pt>
                <c:pt idx="10">
                  <c:v>0.15348720758509832</c:v>
                </c:pt>
                <c:pt idx="11">
                  <c:v>0.14002017774216999</c:v>
                </c:pt>
                <c:pt idx="12">
                  <c:v>0.1289273864926852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AFA-47D6-BCD4-CEC7AFA55BB2}"/>
            </c:ext>
          </c:extLst>
        </c:ser>
        <c:ser>
          <c:idx val="1"/>
          <c:order val="1"/>
          <c:tx>
            <c:strRef>
              <c:f>KPI_8!$B$96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KPI_8!$C$93:$O$94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KPI_8!$C$96:$O$96</c:f>
              <c:numCache>
                <c:formatCode>###,??0.000;\-#,##0.000;\-;@</c:formatCode>
                <c:ptCount val="13"/>
                <c:pt idx="0">
                  <c:v>8.6807202626036473E-2</c:v>
                </c:pt>
                <c:pt idx="1">
                  <c:v>7.6237762738174203E-2</c:v>
                </c:pt>
                <c:pt idx="2">
                  <c:v>8.8953650911986717E-2</c:v>
                </c:pt>
                <c:pt idx="3">
                  <c:v>9.83965603633601E-2</c:v>
                </c:pt>
                <c:pt idx="4">
                  <c:v>9.7498721815537176E-2</c:v>
                </c:pt>
                <c:pt idx="5">
                  <c:v>8.8562099629492894E-2</c:v>
                </c:pt>
                <c:pt idx="6">
                  <c:v>8.1349815298942085E-2</c:v>
                </c:pt>
                <c:pt idx="7">
                  <c:v>8.1774824696362949E-2</c:v>
                </c:pt>
                <c:pt idx="8">
                  <c:v>7.7189990296115507E-2</c:v>
                </c:pt>
                <c:pt idx="9">
                  <c:v>8.2703318227138375E-2</c:v>
                </c:pt>
                <c:pt idx="10">
                  <c:v>9.5497730908616019E-2</c:v>
                </c:pt>
                <c:pt idx="11">
                  <c:v>9.3721820128407338E-2</c:v>
                </c:pt>
                <c:pt idx="12">
                  <c:v>8.5351519929274339E-2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FA-47D6-BCD4-CEC7AFA55BB2}"/>
            </c:ext>
          </c:extLst>
        </c:ser>
        <c:ser>
          <c:idx val="2"/>
          <c:order val="2"/>
          <c:tx>
            <c:strRef>
              <c:f>KPI_8!$B$97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KPI_8!$C$93:$O$94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KPI_8!$C$97:$O$97</c:f>
              <c:numCache>
                <c:formatCode>###,??0.000;\-#,##0.000;\-;@</c:formatCode>
                <c:ptCount val="13"/>
                <c:pt idx="0">
                  <c:v>0.13540715530837552</c:v>
                </c:pt>
                <c:pt idx="1">
                  <c:v>0.12836218855279516</c:v>
                </c:pt>
                <c:pt idx="2">
                  <c:v>0.1427142641756122</c:v>
                </c:pt>
                <c:pt idx="3">
                  <c:v>0.14769354463414713</c:v>
                </c:pt>
                <c:pt idx="4">
                  <c:v>0.13841367097912535</c:v>
                </c:pt>
                <c:pt idx="5">
                  <c:v>0.12344822520221023</c:v>
                </c:pt>
                <c:pt idx="6">
                  <c:v>0.10940994662809012</c:v>
                </c:pt>
                <c:pt idx="7">
                  <c:v>0.10586176470876263</c:v>
                </c:pt>
                <c:pt idx="8">
                  <c:v>0.10647353168374803</c:v>
                </c:pt>
                <c:pt idx="9">
                  <c:v>0.11500462088943181</c:v>
                </c:pt>
                <c:pt idx="10">
                  <c:v>0.12296286366846942</c:v>
                </c:pt>
                <c:pt idx="11">
                  <c:v>0.11578718492185691</c:v>
                </c:pt>
                <c:pt idx="12">
                  <c:v>0.10617009981904275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AFA-47D6-BCD4-CEC7AFA55B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190144"/>
        <c:axId val="63192064"/>
      </c:lineChart>
      <c:catAx>
        <c:axId val="631901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21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63192064"/>
        <c:crosses val="autoZero"/>
        <c:auto val="1"/>
        <c:lblAlgn val="ctr"/>
        <c:lblOffset val="100"/>
        <c:noMultiLvlLbl val="0"/>
      </c:catAx>
      <c:valAx>
        <c:axId val="63192064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% with cancer detected</a:t>
                </a:r>
              </a:p>
            </c:rich>
          </c:tx>
          <c:layout>
            <c:manualLayout>
              <c:xMode val="edge"/>
              <c:yMode val="edge"/>
              <c:x val="7.6209810002691621E-3"/>
              <c:y val="0.36256284994758065"/>
            </c:manualLayout>
          </c:layout>
          <c:overlay val="0"/>
        </c:title>
        <c:numFmt formatCode="0.00%" sourceLinked="0"/>
        <c:majorTickMark val="out"/>
        <c:minorTickMark val="none"/>
        <c:tickLblPos val="nextTo"/>
        <c:crossAx val="63190144"/>
        <c:crosses val="autoZero"/>
        <c:crossBetween val="between"/>
        <c:dispUnits>
          <c:builtInUnit val="hundreds"/>
        </c:dispUnits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933" l="0.70000000000000062" r="0.70000000000000062" t="0.750000000000009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815126050421012E-2"/>
          <c:y val="9.0065170940171066E-2"/>
          <c:w val="0.95258103241296521"/>
          <c:h val="0.75645320512820524"/>
        </c:manualLayout>
      </c:layout>
      <c:barChart>
        <c:barDir val="col"/>
        <c:grouping val="percentStacked"/>
        <c:varyColors val="0"/>
        <c:ser>
          <c:idx val="0"/>
          <c:order val="0"/>
          <c:tx>
            <c:v>A</c:v>
          </c:tx>
          <c:spPr>
            <a:solidFill>
              <a:schemeClr val="accent1">
                <a:lumMod val="20000"/>
                <a:lumOff val="80000"/>
              </a:schemeClr>
            </a:solidFill>
            <a:ln w="6350">
              <a:solidFill>
                <a:schemeClr val="tx2">
                  <a:lumMod val="50000"/>
                </a:schemeClr>
              </a:solidFill>
            </a:ln>
          </c:spPr>
          <c:invertIfNegative val="0"/>
          <c:cat>
            <c:strRef>
              <c:f>'KPI_9-11'!$C$8:$Q$8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'KPI_9-11'!$C$12:$Q$12</c:f>
              <c:numCache>
                <c:formatCode>###,??0.0;\-#,##0.0;\-;@</c:formatCode>
                <c:ptCount val="15"/>
                <c:pt idx="0">
                  <c:v>41.53846153846154</c:v>
                </c:pt>
                <c:pt idx="1">
                  <c:v>35</c:v>
                </c:pt>
                <c:pt idx="2">
                  <c:v>40</c:v>
                </c:pt>
                <c:pt idx="3">
                  <c:v>42.666666666666671</c:v>
                </c:pt>
                <c:pt idx="4">
                  <c:v>35.714285714285715</c:v>
                </c:pt>
                <c:pt idx="5">
                  <c:v>23.232323232323232</c:v>
                </c:pt>
                <c:pt idx="6">
                  <c:v>35.802469135802468</c:v>
                </c:pt>
                <c:pt idx="7">
                  <c:v>37.878787878787875</c:v>
                </c:pt>
                <c:pt idx="8">
                  <c:v>31.746031746031743</c:v>
                </c:pt>
                <c:pt idx="9">
                  <c:v>37.888198757763973</c:v>
                </c:pt>
                <c:pt idx="10">
                  <c:v>33.333333333333329</c:v>
                </c:pt>
                <c:pt idx="11">
                  <c:v>25</c:v>
                </c:pt>
                <c:pt idx="12">
                  <c:v>29.487179487179489</c:v>
                </c:pt>
                <c:pt idx="13">
                  <c:v>44.444444444444443</c:v>
                </c:pt>
                <c:pt idx="14">
                  <c:v>35.070140280561127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91-4C10-AD50-E0F6F8D78F08}"/>
            </c:ext>
          </c:extLst>
        </c:ser>
        <c:ser>
          <c:idx val="1"/>
          <c:order val="1"/>
          <c:tx>
            <c:v>B</c:v>
          </c:tx>
          <c:spPr>
            <a:solidFill>
              <a:schemeClr val="tx2">
                <a:lumMod val="40000"/>
                <a:lumOff val="60000"/>
              </a:schemeClr>
            </a:solidFill>
            <a:ln w="6350">
              <a:solidFill>
                <a:schemeClr val="tx2">
                  <a:lumMod val="50000"/>
                </a:schemeClr>
              </a:solidFill>
            </a:ln>
          </c:spPr>
          <c:invertIfNegative val="0"/>
          <c:cat>
            <c:strRef>
              <c:f>'KPI_9-11'!$C$8:$Q$8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'KPI_9-11'!$C$29:$Q$29</c:f>
              <c:numCache>
                <c:formatCode>###,??0.0;\-#,##0.0;\-;@</c:formatCode>
                <c:ptCount val="15"/>
                <c:pt idx="0">
                  <c:v>32.307692307692307</c:v>
                </c:pt>
                <c:pt idx="1">
                  <c:v>25</c:v>
                </c:pt>
                <c:pt idx="2">
                  <c:v>20</c:v>
                </c:pt>
                <c:pt idx="3">
                  <c:v>18.666666666666668</c:v>
                </c:pt>
                <c:pt idx="4">
                  <c:v>24.285714285714285</c:v>
                </c:pt>
                <c:pt idx="5">
                  <c:v>21.212121212121211</c:v>
                </c:pt>
                <c:pt idx="6">
                  <c:v>24.691358024691358</c:v>
                </c:pt>
                <c:pt idx="7">
                  <c:v>15.151515151515152</c:v>
                </c:pt>
                <c:pt idx="8">
                  <c:v>26.984126984126984</c:v>
                </c:pt>
                <c:pt idx="9">
                  <c:v>29.813664596273291</c:v>
                </c:pt>
                <c:pt idx="10">
                  <c:v>33.333333333333329</c:v>
                </c:pt>
                <c:pt idx="11">
                  <c:v>25</c:v>
                </c:pt>
                <c:pt idx="12">
                  <c:v>23.076923076923077</c:v>
                </c:pt>
                <c:pt idx="13">
                  <c:v>22.222222222222221</c:v>
                </c:pt>
                <c:pt idx="14">
                  <c:v>24.549098196392784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91-4C10-AD50-E0F6F8D78F08}"/>
            </c:ext>
          </c:extLst>
        </c:ser>
        <c:ser>
          <c:idx val="2"/>
          <c:order val="2"/>
          <c:tx>
            <c:v>C</c:v>
          </c:tx>
          <c:spPr>
            <a:solidFill>
              <a:schemeClr val="tx2">
                <a:lumMod val="60000"/>
                <a:lumOff val="40000"/>
              </a:schemeClr>
            </a:solidFill>
            <a:ln w="6350">
              <a:solidFill>
                <a:schemeClr val="tx2">
                  <a:lumMod val="50000"/>
                </a:schemeClr>
              </a:solidFill>
            </a:ln>
          </c:spPr>
          <c:invertIfNegative val="0"/>
          <c:cat>
            <c:strRef>
              <c:f>'KPI_9-11'!$C$8:$Q$8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'KPI_9-11'!$C$46:$Q$46</c:f>
              <c:numCache>
                <c:formatCode>###,??0.0;\-#,##0.0;\-;@</c:formatCode>
                <c:ptCount val="15"/>
                <c:pt idx="0">
                  <c:v>10.76923076923077</c:v>
                </c:pt>
                <c:pt idx="1">
                  <c:v>20</c:v>
                </c:pt>
                <c:pt idx="2">
                  <c:v>15</c:v>
                </c:pt>
                <c:pt idx="3">
                  <c:v>24</c:v>
                </c:pt>
                <c:pt idx="4">
                  <c:v>25.714285714285712</c:v>
                </c:pt>
                <c:pt idx="5">
                  <c:v>35.353535353535356</c:v>
                </c:pt>
                <c:pt idx="6">
                  <c:v>24.074074074074073</c:v>
                </c:pt>
                <c:pt idx="7">
                  <c:v>36.363636363636367</c:v>
                </c:pt>
                <c:pt idx="8">
                  <c:v>24.603174603174601</c:v>
                </c:pt>
                <c:pt idx="9">
                  <c:v>26.086956521739129</c:v>
                </c:pt>
                <c:pt idx="10">
                  <c:v>33.333333333333329</c:v>
                </c:pt>
                <c:pt idx="11">
                  <c:v>50</c:v>
                </c:pt>
                <c:pt idx="12">
                  <c:v>19.230769230769234</c:v>
                </c:pt>
                <c:pt idx="13">
                  <c:v>11.111111111111111</c:v>
                </c:pt>
                <c:pt idx="14">
                  <c:v>24.749498997995993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91-4C10-AD50-E0F6F8D78F08}"/>
            </c:ext>
          </c:extLst>
        </c:ser>
        <c:ser>
          <c:idx val="4"/>
          <c:order val="3"/>
          <c:tx>
            <c:v>D</c:v>
          </c:tx>
          <c:spPr>
            <a:solidFill>
              <a:schemeClr val="accent1">
                <a:lumMod val="50000"/>
              </a:schemeClr>
            </a:solidFill>
            <a:ln w="6350">
              <a:solidFill>
                <a:schemeClr val="tx2">
                  <a:lumMod val="50000"/>
                </a:schemeClr>
              </a:solidFill>
            </a:ln>
          </c:spPr>
          <c:invertIfNegative val="0"/>
          <c:cat>
            <c:strRef>
              <c:f>'KPI_9-11'!$C$8:$Q$8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'KPI_12-14'!$C$13:$Q$13</c:f>
              <c:numCache>
                <c:formatCode>###,??0.0;\-#,##0.0;\-;@</c:formatCode>
                <c:ptCount val="15"/>
                <c:pt idx="0">
                  <c:v>4.6153846153846159</c:v>
                </c:pt>
                <c:pt idx="1">
                  <c:v>7.5</c:v>
                </c:pt>
                <c:pt idx="2">
                  <c:v>5</c:v>
                </c:pt>
                <c:pt idx="3">
                  <c:v>4</c:v>
                </c:pt>
                <c:pt idx="4">
                  <c:v>7.1428571428571423</c:v>
                </c:pt>
                <c:pt idx="5">
                  <c:v>2.0202020202020203</c:v>
                </c:pt>
                <c:pt idx="6">
                  <c:v>9.2592592592592595</c:v>
                </c:pt>
                <c:pt idx="7">
                  <c:v>7.5757575757575761</c:v>
                </c:pt>
                <c:pt idx="8">
                  <c:v>6.3492063492063489</c:v>
                </c:pt>
                <c:pt idx="9">
                  <c:v>3.1055900621118013</c:v>
                </c:pt>
                <c:pt idx="10">
                  <c:v>0</c:v>
                </c:pt>
                <c:pt idx="11">
                  <c:v>0</c:v>
                </c:pt>
                <c:pt idx="12">
                  <c:v>5.1282051282051277</c:v>
                </c:pt>
                <c:pt idx="13">
                  <c:v>11.111111111111111</c:v>
                </c:pt>
                <c:pt idx="14">
                  <c:v>5.6112224448897798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91-4C10-AD50-E0F6F8D78F08}"/>
            </c:ext>
          </c:extLst>
        </c:ser>
        <c:ser>
          <c:idx val="5"/>
          <c:order val="4"/>
          <c:tx>
            <c:v>Not known</c:v>
          </c:tx>
          <c:spPr>
            <a:solidFill>
              <a:schemeClr val="bg1">
                <a:lumMod val="50000"/>
              </a:schemeClr>
            </a:solidFill>
            <a:ln w="6350">
              <a:solidFill>
                <a:schemeClr val="tx2">
                  <a:lumMod val="50000"/>
                </a:schemeClr>
              </a:solidFill>
            </a:ln>
          </c:spPr>
          <c:invertIfNegative val="0"/>
          <c:cat>
            <c:strRef>
              <c:f>'KPI_9-11'!$C$8:$Q$8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'KPI_12-14'!$C$32:$Q$32</c:f>
              <c:numCache>
                <c:formatCode>###,??0.0;\-#,##0.0;\-;@</c:formatCode>
                <c:ptCount val="15"/>
                <c:pt idx="0">
                  <c:v>10.76923076923077</c:v>
                </c:pt>
                <c:pt idx="1">
                  <c:v>12.5</c:v>
                </c:pt>
                <c:pt idx="2">
                  <c:v>20</c:v>
                </c:pt>
                <c:pt idx="3">
                  <c:v>10.666666666666668</c:v>
                </c:pt>
                <c:pt idx="4">
                  <c:v>7.1428571428571423</c:v>
                </c:pt>
                <c:pt idx="5">
                  <c:v>18.181818181818183</c:v>
                </c:pt>
                <c:pt idx="6">
                  <c:v>6.1728395061728394</c:v>
                </c:pt>
                <c:pt idx="7">
                  <c:v>3.0303030303030303</c:v>
                </c:pt>
                <c:pt idx="8">
                  <c:v>10.317460317460316</c:v>
                </c:pt>
                <c:pt idx="9">
                  <c:v>3.1055900621118013</c:v>
                </c:pt>
                <c:pt idx="10">
                  <c:v>0</c:v>
                </c:pt>
                <c:pt idx="11">
                  <c:v>0</c:v>
                </c:pt>
                <c:pt idx="12">
                  <c:v>23.076923076923077</c:v>
                </c:pt>
                <c:pt idx="13">
                  <c:v>11.111111111111111</c:v>
                </c:pt>
                <c:pt idx="14">
                  <c:v>10.020040080160321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291-4C10-AD50-E0F6F8D78F08}"/>
            </c:ext>
          </c:extLst>
        </c:ser>
        <c:ser>
          <c:idx val="6"/>
          <c:order val="5"/>
          <c:tx>
            <c:v>Not stated</c:v>
          </c:tx>
          <c:spPr>
            <a:solidFill>
              <a:schemeClr val="bg1"/>
            </a:solidFill>
            <a:ln w="6350">
              <a:solidFill>
                <a:schemeClr val="tx2">
                  <a:lumMod val="50000"/>
                </a:schemeClr>
              </a:solidFill>
            </a:ln>
          </c:spPr>
          <c:invertIfNegative val="0"/>
          <c:cat>
            <c:strRef>
              <c:f>'KPI_9-11'!$C$8:$Q$8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KPI_15!$C$17:$Q$17</c:f>
              <c:numCache>
                <c:formatCode>###,??0.0;\-#,##0.0;\-;@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291-4C10-AD50-E0F6F8D78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63344640"/>
        <c:axId val="63346176"/>
      </c:barChart>
      <c:catAx>
        <c:axId val="63344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3346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346176"/>
        <c:scaling>
          <c:orientation val="minMax"/>
        </c:scaling>
        <c:delete val="0"/>
        <c:axPos val="l"/>
        <c:numFmt formatCode="0%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334464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5253956456456481"/>
          <c:y val="2.2503205128207457E-2"/>
          <c:w val="0.29682775521547738"/>
          <c:h val="4.036880341880342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9019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KPI_15!$B$62</c:f>
              <c:strCache>
                <c:ptCount val="1"/>
                <c:pt idx="0">
                  <c:v>A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KPI_15!$C$60:$O$61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KPI_15!$C$62:$O$62</c:f>
              <c:numCache>
                <c:formatCode>0.0_ ;\-0.0\ </c:formatCode>
                <c:ptCount val="13"/>
                <c:pt idx="0">
                  <c:v>36.973180076628353</c:v>
                </c:pt>
                <c:pt idx="1">
                  <c:v>37.777777777777779</c:v>
                </c:pt>
                <c:pt idx="2">
                  <c:v>37.096774193548384</c:v>
                </c:pt>
                <c:pt idx="3">
                  <c:v>37.278106508875744</c:v>
                </c:pt>
                <c:pt idx="4">
                  <c:v>37.912509593246355</c:v>
                </c:pt>
                <c:pt idx="5">
                  <c:v>35.702479338842977</c:v>
                </c:pt>
                <c:pt idx="6">
                  <c:v>33.844765342960287</c:v>
                </c:pt>
                <c:pt idx="7">
                  <c:v>35.060129509713228</c:v>
                </c:pt>
                <c:pt idx="8">
                  <c:v>38.170055452865064</c:v>
                </c:pt>
                <c:pt idx="9">
                  <c:v>40.343698854337148</c:v>
                </c:pt>
                <c:pt idx="10">
                  <c:v>39.063591893780576</c:v>
                </c:pt>
                <c:pt idx="11">
                  <c:v>36.717557251908396</c:v>
                </c:pt>
                <c:pt idx="12">
                  <c:v>35.070140280561127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26-40C8-9E65-DD74000C536C}"/>
            </c:ext>
          </c:extLst>
        </c:ser>
        <c:ser>
          <c:idx val="1"/>
          <c:order val="1"/>
          <c:tx>
            <c:strRef>
              <c:f>KPI_15!$B$63</c:f>
              <c:strCache>
                <c:ptCount val="1"/>
                <c:pt idx="0">
                  <c:v>B</c:v>
                </c:pt>
              </c:strCache>
            </c:strRef>
          </c:tx>
          <c:spPr>
            <a:ln w="50800">
              <a:solidFill>
                <a:schemeClr val="tx2">
                  <a:lumMod val="40000"/>
                  <a:lumOff val="6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KPI_15!$C$60:$O$61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KPI_15!$C$63:$O$63</c:f>
              <c:numCache>
                <c:formatCode>0.0_ ;\-0.0\ </c:formatCode>
                <c:ptCount val="13"/>
                <c:pt idx="0">
                  <c:v>23.946360153256705</c:v>
                </c:pt>
                <c:pt idx="1">
                  <c:v>23.859649122807017</c:v>
                </c:pt>
                <c:pt idx="2">
                  <c:v>24.838709677419356</c:v>
                </c:pt>
                <c:pt idx="3">
                  <c:v>24.852071005917161</c:v>
                </c:pt>
                <c:pt idx="4">
                  <c:v>24.558710667689944</c:v>
                </c:pt>
                <c:pt idx="5">
                  <c:v>26.115702479338843</c:v>
                </c:pt>
                <c:pt idx="6">
                  <c:v>27.075812274368232</c:v>
                </c:pt>
                <c:pt idx="7">
                  <c:v>26.827012025901944</c:v>
                </c:pt>
                <c:pt idx="8">
                  <c:v>25.785582255083177</c:v>
                </c:pt>
                <c:pt idx="9">
                  <c:v>23.404255319148938</c:v>
                </c:pt>
                <c:pt idx="10">
                  <c:v>22.152341020265549</c:v>
                </c:pt>
                <c:pt idx="11">
                  <c:v>23.206106870229007</c:v>
                </c:pt>
                <c:pt idx="12">
                  <c:v>24.549098196392784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26-40C8-9E65-DD74000C536C}"/>
            </c:ext>
          </c:extLst>
        </c:ser>
        <c:ser>
          <c:idx val="2"/>
          <c:order val="2"/>
          <c:tx>
            <c:strRef>
              <c:f>KPI_15!$B$64</c:f>
              <c:strCache>
                <c:ptCount val="1"/>
                <c:pt idx="0">
                  <c:v>C</c:v>
                </c:pt>
              </c:strCache>
            </c:strRef>
          </c:tx>
          <c:spPr>
            <a:ln w="50800"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KPI_15!$C$60:$O$61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KPI_15!$C$64:$O$64</c:f>
              <c:numCache>
                <c:formatCode>0.0_ ;\-0.0\ </c:formatCode>
                <c:ptCount val="13"/>
                <c:pt idx="0">
                  <c:v>27.586206896551722</c:v>
                </c:pt>
                <c:pt idx="1">
                  <c:v>24.678362573099417</c:v>
                </c:pt>
                <c:pt idx="2">
                  <c:v>24.758064516129032</c:v>
                </c:pt>
                <c:pt idx="3">
                  <c:v>26.405325443786982</c:v>
                </c:pt>
                <c:pt idx="4">
                  <c:v>26.554105909439755</c:v>
                </c:pt>
                <c:pt idx="5">
                  <c:v>28.264462809917358</c:v>
                </c:pt>
                <c:pt idx="6">
                  <c:v>29.693140794223826</c:v>
                </c:pt>
                <c:pt idx="7">
                  <c:v>28.492136910268268</c:v>
                </c:pt>
                <c:pt idx="8">
                  <c:v>26.709796672828094</c:v>
                </c:pt>
                <c:pt idx="9">
                  <c:v>26.841243862520457</c:v>
                </c:pt>
                <c:pt idx="10">
                  <c:v>26.764500349406013</c:v>
                </c:pt>
                <c:pt idx="11">
                  <c:v>26.106870229007633</c:v>
                </c:pt>
                <c:pt idx="12">
                  <c:v>24.749498997995993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D26-40C8-9E65-DD74000C536C}"/>
            </c:ext>
          </c:extLst>
        </c:ser>
        <c:ser>
          <c:idx val="4"/>
          <c:order val="3"/>
          <c:tx>
            <c:strRef>
              <c:f>KPI_15!$B$65</c:f>
              <c:strCache>
                <c:ptCount val="1"/>
                <c:pt idx="0">
                  <c:v>D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KPI_15!$C$60:$O$61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KPI_15!$C$65:$O$65</c:f>
              <c:numCache>
                <c:formatCode>0.0_ ;\-0.0\ </c:formatCode>
                <c:ptCount val="13"/>
                <c:pt idx="0">
                  <c:v>3.4482758620689653</c:v>
                </c:pt>
                <c:pt idx="1">
                  <c:v>3.1578947368421053</c:v>
                </c:pt>
                <c:pt idx="2">
                  <c:v>2.5806451612903225</c:v>
                </c:pt>
                <c:pt idx="3">
                  <c:v>3.2544378698224854</c:v>
                </c:pt>
                <c:pt idx="4">
                  <c:v>4.144282425172678</c:v>
                </c:pt>
                <c:pt idx="5">
                  <c:v>4.3801652892561984</c:v>
                </c:pt>
                <c:pt idx="6">
                  <c:v>5.1444043321299642</c:v>
                </c:pt>
                <c:pt idx="7">
                  <c:v>6.0129509713228497</c:v>
                </c:pt>
                <c:pt idx="8">
                  <c:v>5.9149722735674679</c:v>
                </c:pt>
                <c:pt idx="9">
                  <c:v>5.9738134206219309</c:v>
                </c:pt>
                <c:pt idx="10">
                  <c:v>7.4074074074074066</c:v>
                </c:pt>
                <c:pt idx="11">
                  <c:v>7.328244274809161</c:v>
                </c:pt>
                <c:pt idx="12">
                  <c:v>5.6112224448897798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D26-40C8-9E65-DD74000C536C}"/>
            </c:ext>
          </c:extLst>
        </c:ser>
        <c:ser>
          <c:idx val="5"/>
          <c:order val="4"/>
          <c:tx>
            <c:strRef>
              <c:f>KPI_15!$B$66</c:f>
              <c:strCache>
                <c:ptCount val="1"/>
                <c:pt idx="0">
                  <c:v>Not known</c:v>
                </c:pt>
              </c:strCache>
            </c:strRef>
          </c:tx>
          <c:spPr>
            <a:ln w="50800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  <c:marker>
            <c:symbol val="none"/>
          </c:marker>
          <c:cat>
            <c:strRef>
              <c:f>KPI_15!$C$60:$O$61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KPI_15!$C$66:$O$66</c:f>
              <c:numCache>
                <c:formatCode>0.0_ ;\-0.0\ </c:formatCode>
                <c:ptCount val="13"/>
                <c:pt idx="0">
                  <c:v>2.8735632183908044</c:v>
                </c:pt>
                <c:pt idx="1">
                  <c:v>5.0292397660818713</c:v>
                </c:pt>
                <c:pt idx="2">
                  <c:v>3.790322580645161</c:v>
                </c:pt>
                <c:pt idx="3">
                  <c:v>2.440828402366864</c:v>
                </c:pt>
                <c:pt idx="4">
                  <c:v>3.3768227168073679</c:v>
                </c:pt>
                <c:pt idx="5">
                  <c:v>3.0578512396694215</c:v>
                </c:pt>
                <c:pt idx="6">
                  <c:v>2.3465703971119134</c:v>
                </c:pt>
                <c:pt idx="7">
                  <c:v>1.2950971322849214</c:v>
                </c:pt>
                <c:pt idx="8">
                  <c:v>1.1090573012939002</c:v>
                </c:pt>
                <c:pt idx="9">
                  <c:v>2.7823240589198037</c:v>
                </c:pt>
                <c:pt idx="10">
                  <c:v>4.6121593291404608</c:v>
                </c:pt>
                <c:pt idx="11">
                  <c:v>6.6412213740458013</c:v>
                </c:pt>
                <c:pt idx="12">
                  <c:v>10.020040080160321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D26-40C8-9E65-DD74000C536C}"/>
            </c:ext>
          </c:extLst>
        </c:ser>
        <c:ser>
          <c:idx val="6"/>
          <c:order val="5"/>
          <c:tx>
            <c:strRef>
              <c:f>KPI_15!$B$67</c:f>
              <c:strCache>
                <c:ptCount val="1"/>
                <c:pt idx="0">
                  <c:v>Not supplied</c:v>
                </c:pt>
              </c:strCache>
            </c:strRef>
          </c:tx>
          <c:spPr>
            <a:ln w="50800">
              <a:solidFill>
                <a:schemeClr val="tx1">
                  <a:lumMod val="50000"/>
                  <a:lumOff val="50000"/>
                </a:schemeClr>
              </a:solidFill>
              <a:prstDash val="lgDash"/>
            </a:ln>
          </c:spPr>
          <c:marker>
            <c:symbol val="none"/>
          </c:marker>
          <c:cat>
            <c:strRef>
              <c:f>KPI_15!$C$60:$O$61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KPI_15!$C$67:$O$67</c:f>
              <c:numCache>
                <c:formatCode>0.0_ ;\-0.0\ </c:formatCode>
                <c:ptCount val="13"/>
                <c:pt idx="0">
                  <c:v>5.1724137931034484</c:v>
                </c:pt>
                <c:pt idx="1">
                  <c:v>5.4970760233918128</c:v>
                </c:pt>
                <c:pt idx="2">
                  <c:v>6.935483870967742</c:v>
                </c:pt>
                <c:pt idx="3">
                  <c:v>5.7692307692307692</c:v>
                </c:pt>
                <c:pt idx="4">
                  <c:v>3.4535686876438989</c:v>
                </c:pt>
                <c:pt idx="5">
                  <c:v>2.4793388429752068</c:v>
                </c:pt>
                <c:pt idx="6">
                  <c:v>1.895306859205776</c:v>
                </c:pt>
                <c:pt idx="7">
                  <c:v>2.3126734505087883</c:v>
                </c:pt>
                <c:pt idx="8">
                  <c:v>2.310536044362292</c:v>
                </c:pt>
                <c:pt idx="9" formatCode="###,??0.0;\-#,##0.0;\-;@">
                  <c:v>0.65466448445171854</c:v>
                </c:pt>
                <c:pt idx="10" formatCode="###,??0.0;\-#,##0.0;\-;@">
                  <c:v>0</c:v>
                </c:pt>
                <c:pt idx="11" formatCode="###,??0.0;\-#,##0.0;\-;@">
                  <c:v>0</c:v>
                </c:pt>
                <c:pt idx="12" formatCode="###,??0.0;\-#,##0.0;\-;@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D26-40C8-9E65-DD74000C53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439232"/>
        <c:axId val="63441152"/>
      </c:lineChart>
      <c:catAx>
        <c:axId val="6343923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309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63441152"/>
        <c:crosses val="autoZero"/>
        <c:auto val="1"/>
        <c:lblAlgn val="ctr"/>
        <c:lblOffset val="100"/>
        <c:noMultiLvlLbl val="0"/>
      </c:catAx>
      <c:valAx>
        <c:axId val="63441152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%</a:t>
                </a:r>
                <a:r>
                  <a:rPr lang="en-US" b="0" baseline="0"/>
                  <a:t> of colorectal cancers with given stage</a:t>
                </a:r>
                <a:endParaRPr lang="en-US" b="0"/>
              </a:p>
            </c:rich>
          </c:tx>
          <c:layout>
            <c:manualLayout>
              <c:xMode val="edge"/>
              <c:yMode val="edge"/>
              <c:x val="1.0519531283878263E-2"/>
              <c:y val="0.2356622826823772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crossAx val="63439232"/>
        <c:crosses val="autoZero"/>
        <c:crossBetween val="between"/>
        <c:dispUnits>
          <c:builtInUnit val="hundreds"/>
        </c:dispUnits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120501616166237E-2"/>
          <c:y val="7.5064529914529984E-2"/>
          <c:w val="0.94407042042043265"/>
          <c:h val="0.672402564102563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KPI_17!$B$13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KPI_17!$C$11:$Q$11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KPI_17!$C$13:$Q$13</c:f>
              <c:numCache>
                <c:formatCode>###,??0.000;\-#,##0.000;\-;@</c:formatCode>
                <c:ptCount val="15"/>
                <c:pt idx="0">
                  <c:v>2.0932388385514786E-2</c:v>
                </c:pt>
                <c:pt idx="1">
                  <c:v>4.0112314480545523E-2</c:v>
                </c:pt>
                <c:pt idx="2">
                  <c:v>3.9653691097746351E-2</c:v>
                </c:pt>
                <c:pt idx="3">
                  <c:v>2.247191011235955E-2</c:v>
                </c:pt>
                <c:pt idx="4">
                  <c:v>3.0703101013202335E-2</c:v>
                </c:pt>
                <c:pt idx="5">
                  <c:v>1.0006404098623118E-2</c:v>
                </c:pt>
                <c:pt idx="6">
                  <c:v>1.1604158930560713E-3</c:v>
                </c:pt>
                <c:pt idx="7">
                  <c:v>1.228689909384119E-2</c:v>
                </c:pt>
                <c:pt idx="8">
                  <c:v>4.3042949377748663E-2</c:v>
                </c:pt>
                <c:pt idx="9">
                  <c:v>3.0027775692515576E-2</c:v>
                </c:pt>
                <c:pt idx="10">
                  <c:v>4.5045045045045043E-2</c:v>
                </c:pt>
                <c:pt idx="11">
                  <c:v>0</c:v>
                </c:pt>
                <c:pt idx="12">
                  <c:v>2.8506271379703536E-2</c:v>
                </c:pt>
                <c:pt idx="13">
                  <c:v>3.9001560062402497E-2</c:v>
                </c:pt>
                <c:pt idx="14">
                  <c:v>2.182190652207798E-2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76-4F2F-8C58-DB833EDAD54A}"/>
            </c:ext>
          </c:extLst>
        </c:ser>
        <c:ser>
          <c:idx val="1"/>
          <c:order val="1"/>
          <c:tx>
            <c:strRef>
              <c:f>KPI_17!$B$14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KPI_17!$C$11:$Q$11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KPI_17!$C$14:$Q$14</c:f>
              <c:numCache>
                <c:formatCode>###,??0.000;\-#,##0.000;\-;@</c:formatCode>
                <c:ptCount val="15"/>
                <c:pt idx="0">
                  <c:v>2.9372496662216287E-2</c:v>
                </c:pt>
                <c:pt idx="1">
                  <c:v>3.655772464721796E-2</c:v>
                </c:pt>
                <c:pt idx="2">
                  <c:v>2.4028353457079356E-2</c:v>
                </c:pt>
                <c:pt idx="3">
                  <c:v>1.7573662937144865E-2</c:v>
                </c:pt>
                <c:pt idx="4">
                  <c:v>2.4530417717970283E-2</c:v>
                </c:pt>
                <c:pt idx="5">
                  <c:v>7.5551526140828044E-3</c:v>
                </c:pt>
                <c:pt idx="6">
                  <c:v>1.0525872594838112E-3</c:v>
                </c:pt>
                <c:pt idx="7">
                  <c:v>1.7039161673245675E-2</c:v>
                </c:pt>
                <c:pt idx="8">
                  <c:v>2.0601212037974902E-2</c:v>
                </c:pt>
                <c:pt idx="9">
                  <c:v>2.4601927150960157E-2</c:v>
                </c:pt>
                <c:pt idx="10">
                  <c:v>4.2034468263976457E-2</c:v>
                </c:pt>
                <c:pt idx="11">
                  <c:v>8.5034013605442174E-2</c:v>
                </c:pt>
                <c:pt idx="12">
                  <c:v>2.0825740615400636E-2</c:v>
                </c:pt>
                <c:pt idx="13">
                  <c:v>3.6509675063891932E-2</c:v>
                </c:pt>
                <c:pt idx="14">
                  <c:v>1.7518450391211443E-2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76-4F2F-8C58-DB833EDAD5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63565824"/>
        <c:axId val="63567360"/>
      </c:barChart>
      <c:catAx>
        <c:axId val="6356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35673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3567360"/>
        <c:scaling>
          <c:orientation val="minMax"/>
          <c:max val="0.13"/>
          <c:min val="0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952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3565824"/>
        <c:crosses val="autoZero"/>
        <c:crossBetween val="between"/>
        <c:majorUnit val="2.0000000000000011E-2"/>
        <c:minorUnit val="1.0000000000000005E-2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2130975975978152"/>
          <c:y val="1.3252350427350431E-2"/>
          <c:w val="0.15309849849851001"/>
          <c:h val="4.7368162393162376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en-GB" sz="1100" b="0" i="0" u="none" strike="noStrike" kern="1200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1496062992128065" l="0.62992125984254266" r="0.23622047244094491" t="0.39370078740157488" header="0.5" footer="0.5"/>
    <c:pageSetup orientation="portrait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87046611468E-2"/>
          <c:y val="7.1872863247863281E-2"/>
          <c:w val="0.93701209677419361"/>
          <c:h val="0.77635149572649564"/>
        </c:manualLayout>
      </c:layout>
      <c:scatterChart>
        <c:scatterStyle val="smoothMarker"/>
        <c:varyColors val="0"/>
        <c:ser>
          <c:idx val="1"/>
          <c:order val="0"/>
          <c:tx>
            <c:strRef>
              <c:f>KPI_17!$C$11</c:f>
              <c:strCache>
                <c:ptCount val="1"/>
                <c:pt idx="0">
                  <c:v>Ayrshire and Arran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7515730251897248E-4"/>
                  <c:y val="-8.1410256410256402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'funnel_X-axis'!$C$11</c:f>
              <c:numCache>
                <c:formatCode>General</c:formatCode>
                <c:ptCount val="1"/>
                <c:pt idx="0">
                  <c:v>70891</c:v>
                </c:pt>
              </c:numCache>
            </c:numRef>
          </c:xVal>
          <c:yVal>
            <c:numRef>
              <c:f>KPI_17!$C$15</c:f>
              <c:numCache>
                <c:formatCode>###,??0.000;\-#,##0.000;\-;@</c:formatCode>
                <c:ptCount val="1"/>
                <c:pt idx="0">
                  <c:v>2.5391093368692785E-2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2D11-4FAD-926F-3EAA0421F7B0}"/>
            </c:ext>
          </c:extLst>
        </c:ser>
        <c:ser>
          <c:idx val="2"/>
          <c:order val="1"/>
          <c:tx>
            <c:strRef>
              <c:f>KPI_17!$D$11</c:f>
              <c:strCache>
                <c:ptCount val="1"/>
                <c:pt idx="0">
                  <c:v>Borders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2.4868772011689226E-4"/>
                  <c:y val="2.0854700854690904E-4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'funnel_X-axis'!$D$11</c:f>
              <c:numCache>
                <c:formatCode>General</c:formatCode>
                <c:ptCount val="1"/>
                <c:pt idx="0">
                  <c:v>26142</c:v>
                </c:pt>
              </c:numCache>
            </c:numRef>
          </c:xVal>
          <c:yVal>
            <c:numRef>
              <c:f>KPI_17!$D$15</c:f>
              <c:numCache>
                <c:formatCode>###,??0.000;\-#,##0.000;\-;@</c:formatCode>
                <c:ptCount val="1"/>
                <c:pt idx="0">
                  <c:v>3.8252620304490857E-2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2D11-4FAD-926F-3EAA0421F7B0}"/>
            </c:ext>
          </c:extLst>
        </c:ser>
        <c:ser>
          <c:idx val="5"/>
          <c:order val="2"/>
          <c:tx>
            <c:strRef>
              <c:f>KPI_17!$E$11</c:f>
              <c:strCache>
                <c:ptCount val="1"/>
                <c:pt idx="0">
                  <c:v>Dumfries and Galloway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5707092287410057E-4"/>
                  <c:y val="-5.427350427350452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'funnel_X-axis'!$E$11</c:f>
              <c:numCache>
                <c:formatCode>General</c:formatCode>
                <c:ptCount val="1"/>
                <c:pt idx="0">
                  <c:v>31778</c:v>
                </c:pt>
              </c:numCache>
            </c:numRef>
          </c:xVal>
          <c:yVal>
            <c:numRef>
              <c:f>KPI_17!$E$15</c:f>
              <c:numCache>
                <c:formatCode>###,??0.000;\-#,##0.000;\-;@</c:formatCode>
                <c:ptCount val="1"/>
                <c:pt idx="0">
                  <c:v>3.1468311410409719E-2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2D11-4FAD-926F-3EAA0421F7B0}"/>
            </c:ext>
          </c:extLst>
        </c:ser>
        <c:ser>
          <c:idx val="6"/>
          <c:order val="3"/>
          <c:tx>
            <c:strRef>
              <c:f>KPI_17!$F$11</c:f>
              <c:strCache>
                <c:ptCount val="1"/>
                <c:pt idx="0">
                  <c:v>Fife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5707092287410055E-3"/>
                  <c:y val="-6.1724358974358977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'funnel_X-axis'!$F$11</c:f>
              <c:numCache>
                <c:formatCode>General</c:formatCode>
                <c:ptCount val="1"/>
                <c:pt idx="0">
                  <c:v>65292</c:v>
                </c:pt>
              </c:numCache>
            </c:numRef>
          </c:xVal>
          <c:yVal>
            <c:numRef>
              <c:f>KPI_17!$F$15</c:f>
              <c:numCache>
                <c:formatCode>###,??0.000;\-#,##0.000;\-;@</c:formatCode>
                <c:ptCount val="1"/>
                <c:pt idx="0">
                  <c:v>1.9910555657660967E-2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2D11-4FAD-926F-3EAA0421F7B0}"/>
            </c:ext>
          </c:extLst>
        </c:ser>
        <c:ser>
          <c:idx val="7"/>
          <c:order val="4"/>
          <c:tx>
            <c:strRef>
              <c:f>KPI_17!$G$11</c:f>
              <c:strCache>
                <c:ptCount val="1"/>
                <c:pt idx="0">
                  <c:v>Forth Valley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5707092287410057E-4"/>
                  <c:y val="-2.442307692307692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'funnel_X-axis'!$G$11</c:f>
              <c:numCache>
                <c:formatCode>General</c:formatCode>
                <c:ptCount val="1"/>
                <c:pt idx="0">
                  <c:v>54592</c:v>
                </c:pt>
              </c:numCache>
            </c:numRef>
          </c:xVal>
          <c:yVal>
            <c:numRef>
              <c:f>KPI_17!$G$15</c:f>
              <c:numCache>
                <c:formatCode>###,??0.000;\-#,##0.000;\-;@</c:formatCode>
                <c:ptCount val="1"/>
                <c:pt idx="0">
                  <c:v>2.7476553341148888E-2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2D11-4FAD-926F-3EAA0421F7B0}"/>
            </c:ext>
          </c:extLst>
        </c:ser>
        <c:ser>
          <c:idx val="8"/>
          <c:order val="5"/>
          <c:tx>
            <c:strRef>
              <c:f>KPI_17!$H$11</c:f>
              <c:strCache>
                <c:ptCount val="1"/>
                <c:pt idx="0">
                  <c:v>Grampian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2.5840914917600714E-2"/>
                  <c:y val="-2.7136752136752137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'funnel_X-axis'!$H$11</c:f>
              <c:numCache>
                <c:formatCode>General</c:formatCode>
                <c:ptCount val="1"/>
                <c:pt idx="0">
                  <c:v>102912</c:v>
                </c:pt>
              </c:numCache>
            </c:numRef>
          </c:xVal>
          <c:yVal>
            <c:numRef>
              <c:f>KPI_17!$H$15</c:f>
              <c:numCache>
                <c:formatCode>###,??0.000;\-#,##0.000;\-;@</c:formatCode>
                <c:ptCount val="1"/>
                <c:pt idx="0">
                  <c:v>8.7453358208955216E-3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2D11-4FAD-926F-3EAA0421F7B0}"/>
            </c:ext>
          </c:extLst>
        </c:ser>
        <c:ser>
          <c:idx val="9"/>
          <c:order val="6"/>
          <c:tx>
            <c:strRef>
              <c:f>KPI_17!$I$11</c:f>
              <c:strCache>
                <c:ptCount val="1"/>
                <c:pt idx="0">
                  <c:v>Greater Glasgow and Clyde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8681224092203157E-2"/>
                  <c:y val="-3.4810897435897437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'funnel_X-axis'!$I$11</c:f>
              <c:numCache>
                <c:formatCode>General</c:formatCode>
                <c:ptCount val="1"/>
                <c:pt idx="0">
                  <c:v>181180</c:v>
                </c:pt>
              </c:numCache>
            </c:numRef>
          </c:xVal>
          <c:yVal>
            <c:numRef>
              <c:f>KPI_17!$I$15</c:f>
              <c:numCache>
                <c:formatCode>###,??0.000;\-#,##0.000;\-;@</c:formatCode>
                <c:ptCount val="1"/>
                <c:pt idx="0">
                  <c:v>1.1038745998454575E-3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D-2D11-4FAD-926F-3EAA0421F7B0}"/>
            </c:ext>
          </c:extLst>
        </c:ser>
        <c:ser>
          <c:idx val="10"/>
          <c:order val="7"/>
          <c:tx>
            <c:strRef>
              <c:f>KPI_17!$J$11</c:f>
              <c:strCache>
                <c:ptCount val="1"/>
                <c:pt idx="0">
                  <c:v>Highland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6.4102048176990903E-2"/>
                  <c:y val="2.17094017094016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'funnel_X-axis'!$J$11</c:f>
              <c:numCache>
                <c:formatCode>General</c:formatCode>
                <c:ptCount val="1"/>
                <c:pt idx="0">
                  <c:v>67768</c:v>
                </c:pt>
              </c:numCache>
            </c:numRef>
          </c:xVal>
          <c:yVal>
            <c:numRef>
              <c:f>KPI_17!$J$15</c:f>
              <c:numCache>
                <c:formatCode>###,??0.000;\-#,##0.000;\-;@</c:formatCode>
                <c:ptCount val="1"/>
                <c:pt idx="0">
                  <c:v>1.4756227127847951E-2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F-2D11-4FAD-926F-3EAA0421F7B0}"/>
            </c:ext>
          </c:extLst>
        </c:ser>
        <c:ser>
          <c:idx val="11"/>
          <c:order val="8"/>
          <c:tx>
            <c:strRef>
              <c:f>KPI_17!$K$11</c:f>
              <c:strCache>
                <c:ptCount val="1"/>
                <c:pt idx="0">
                  <c:v>Lanarkshire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7740587659633026E-2"/>
                  <c:y val="2.442307692307692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'funnel_X-axis'!$K$11</c:f>
              <c:numCache>
                <c:formatCode>General</c:formatCode>
                <c:ptCount val="1"/>
                <c:pt idx="0">
                  <c:v>111684</c:v>
                </c:pt>
              </c:numCache>
            </c:numRef>
          </c:xVal>
          <c:yVal>
            <c:numRef>
              <c:f>KPI_17!$K$15</c:f>
              <c:numCache>
                <c:formatCode>###,??0.000;\-#,##0.000;\-;@</c:formatCode>
                <c:ptCount val="1"/>
                <c:pt idx="0">
                  <c:v>3.1338419111063352E-2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1-2D11-4FAD-926F-3EAA0421F7B0}"/>
            </c:ext>
          </c:extLst>
        </c:ser>
        <c:ser>
          <c:idx val="12"/>
          <c:order val="9"/>
          <c:tx>
            <c:strRef>
              <c:f>KPI_17!$L$11</c:f>
              <c:strCache>
                <c:ptCount val="1"/>
                <c:pt idx="0">
                  <c:v>Lothian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0"/>
                  <c:y val="-2.985042735042734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'funnel_X-axis'!$L$11</c:f>
              <c:numCache>
                <c:formatCode>General</c:formatCode>
                <c:ptCount val="1"/>
                <c:pt idx="0">
                  <c:v>139770</c:v>
                </c:pt>
              </c:numCache>
            </c:numRef>
          </c:xVal>
          <c:yVal>
            <c:numRef>
              <c:f>KPI_17!$L$15</c:f>
              <c:numCache>
                <c:formatCode>###,??0.000;\-#,##0.000;\-;@</c:formatCode>
                <c:ptCount val="1"/>
                <c:pt idx="0">
                  <c:v>2.7187522358159837E-2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3-2D11-4FAD-926F-3EAA0421F7B0}"/>
            </c:ext>
          </c:extLst>
        </c:ser>
        <c:ser>
          <c:idx val="13"/>
          <c:order val="10"/>
          <c:tx>
            <c:strRef>
              <c:f>KPI_17!$M$11</c:f>
              <c:strCache>
                <c:ptCount val="1"/>
                <c:pt idx="0">
                  <c:v>Orkney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2.8712127686222927E-3"/>
                  <c:y val="-2.1709401709401808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'funnel_X-axis'!$M$11</c:f>
              <c:numCache>
                <c:formatCode>General</c:formatCode>
                <c:ptCount val="1"/>
                <c:pt idx="0">
                  <c:v>4599</c:v>
                </c:pt>
              </c:numCache>
            </c:numRef>
          </c:xVal>
          <c:yVal>
            <c:numRef>
              <c:f>KPI_17!$M$15</c:f>
              <c:numCache>
                <c:formatCode>###,??0.000;\-#,##0.000;\-;@</c:formatCode>
                <c:ptCount val="1"/>
                <c:pt idx="0">
                  <c:v>4.3487714720591431E-2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5-2D11-4FAD-926F-3EAA0421F7B0}"/>
            </c:ext>
          </c:extLst>
        </c:ser>
        <c:ser>
          <c:idx val="15"/>
          <c:order val="11"/>
          <c:tx>
            <c:strRef>
              <c:f>KPI_17!$N$11</c:f>
              <c:strCache>
                <c:ptCount val="1"/>
                <c:pt idx="0">
                  <c:v>Shetland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7.5359915186937052E-8"/>
                  <c:y val="2.17094017094016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'funnel_X-axis'!$N$11</c:f>
              <c:numCache>
                <c:formatCode>General</c:formatCode>
                <c:ptCount val="1"/>
                <c:pt idx="0">
                  <c:v>4596</c:v>
                </c:pt>
              </c:numCache>
            </c:numRef>
          </c:xVal>
          <c:yVal>
            <c:numRef>
              <c:f>KPI_17!$N$15</c:f>
              <c:numCache>
                <c:formatCode>###,??0.000;\-#,##0.000;\-;@</c:formatCode>
                <c:ptCount val="1"/>
                <c:pt idx="0">
                  <c:v>4.3516100957354219E-2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7-2D11-4FAD-926F-3EAA0421F7B0}"/>
            </c:ext>
          </c:extLst>
        </c:ser>
        <c:ser>
          <c:idx val="16"/>
          <c:order val="12"/>
          <c:tx>
            <c:strRef>
              <c:f>KPI_17!$O$11</c:f>
              <c:strCache>
                <c:ptCount val="1"/>
                <c:pt idx="0">
                  <c:v>Tayside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333399"/>
              </a:solidFill>
              <a:ln>
                <a:solidFill>
                  <a:srgbClr val="333399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8888209142454604E-3"/>
                  <c:y val="-2.7136752136752138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'funnel_X-axis'!$O$11</c:f>
              <c:numCache>
                <c:formatCode>General</c:formatCode>
                <c:ptCount val="1"/>
                <c:pt idx="0">
                  <c:v>73494</c:v>
                </c:pt>
              </c:numCache>
            </c:numRef>
          </c:xVal>
          <c:yVal>
            <c:numRef>
              <c:f>KPI_17!$O$15</c:f>
              <c:numCache>
                <c:formatCode>###,??0.000;\-#,##0.000;\-;@</c:formatCode>
                <c:ptCount val="1"/>
                <c:pt idx="0">
                  <c:v>2.449179524859172E-2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9-2D11-4FAD-926F-3EAA0421F7B0}"/>
            </c:ext>
          </c:extLst>
        </c:ser>
        <c:ser>
          <c:idx val="17"/>
          <c:order val="13"/>
          <c:tx>
            <c:strRef>
              <c:f>KPI_17!$P$11</c:f>
              <c:strCache>
                <c:ptCount val="1"/>
                <c:pt idx="0">
                  <c:v>Western Isles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5707092287410057E-4"/>
                  <c:y val="-1.0854700854700855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D11-4FAD-926F-3EAA0421F7B0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'funnel_X-axis'!$P$11</c:f>
              <c:numCache>
                <c:formatCode>General</c:formatCode>
                <c:ptCount val="1"/>
                <c:pt idx="0">
                  <c:v>5303</c:v>
                </c:pt>
              </c:numCache>
            </c:numRef>
          </c:xVal>
          <c:yVal>
            <c:numRef>
              <c:f>KPI_17!$P$15</c:f>
              <c:numCache>
                <c:formatCode>###,??0.000;\-#,##0.000;\-;@</c:formatCode>
                <c:ptCount val="1"/>
                <c:pt idx="0">
                  <c:v>3.7714501225721286E-2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B-2D11-4FAD-926F-3EAA0421F7B0}"/>
            </c:ext>
          </c:extLst>
        </c:ser>
        <c:ser>
          <c:idx val="14"/>
          <c:order val="14"/>
          <c:tx>
            <c:strRef>
              <c:f>KPI_17!$Q$11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ysDash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'funnel_Limits&amp;Scot'!$S$11:$S$160</c:f>
              <c:numCache>
                <c:formatCode>General</c:formatCode>
                <c:ptCount val="150"/>
                <c:pt idx="0">
                  <c:v>1.9574447261226317E-2</c:v>
                </c:pt>
                <c:pt idx="1">
                  <c:v>1.9574447261226317E-2</c:v>
                </c:pt>
                <c:pt idx="2">
                  <c:v>1.9574447261226317E-2</c:v>
                </c:pt>
                <c:pt idx="3">
                  <c:v>1.9574447261226317E-2</c:v>
                </c:pt>
                <c:pt idx="4">
                  <c:v>1.9574447261226317E-2</c:v>
                </c:pt>
                <c:pt idx="5">
                  <c:v>1.9574447261226317E-2</c:v>
                </c:pt>
                <c:pt idx="6">
                  <c:v>1.9574447261226317E-2</c:v>
                </c:pt>
                <c:pt idx="7">
                  <c:v>1.9574447261226317E-2</c:v>
                </c:pt>
                <c:pt idx="8">
                  <c:v>1.9574447261226317E-2</c:v>
                </c:pt>
                <c:pt idx="9">
                  <c:v>1.9574447261226317E-2</c:v>
                </c:pt>
                <c:pt idx="10">
                  <c:v>1.9574447261226317E-2</c:v>
                </c:pt>
                <c:pt idx="11">
                  <c:v>1.9574447261226317E-2</c:v>
                </c:pt>
                <c:pt idx="12">
                  <c:v>1.9574447261226317E-2</c:v>
                </c:pt>
                <c:pt idx="13">
                  <c:v>1.9574447261226317E-2</c:v>
                </c:pt>
                <c:pt idx="14">
                  <c:v>1.9574447261226317E-2</c:v>
                </c:pt>
                <c:pt idx="15">
                  <c:v>1.9574447261226317E-2</c:v>
                </c:pt>
                <c:pt idx="16">
                  <c:v>1.9574447261226317E-2</c:v>
                </c:pt>
                <c:pt idx="17">
                  <c:v>1.9574447261226317E-2</c:v>
                </c:pt>
                <c:pt idx="18">
                  <c:v>1.9574447261226317E-2</c:v>
                </c:pt>
                <c:pt idx="19">
                  <c:v>1.9574447261226317E-2</c:v>
                </c:pt>
                <c:pt idx="20">
                  <c:v>1.9574447261226317E-2</c:v>
                </c:pt>
                <c:pt idx="21">
                  <c:v>1.9574447261226317E-2</c:v>
                </c:pt>
                <c:pt idx="22">
                  <c:v>1.9574447261226317E-2</c:v>
                </c:pt>
                <c:pt idx="23">
                  <c:v>1.9574447261226317E-2</c:v>
                </c:pt>
                <c:pt idx="24">
                  <c:v>1.9574447261226317E-2</c:v>
                </c:pt>
                <c:pt idx="25">
                  <c:v>1.9574447261226317E-2</c:v>
                </c:pt>
                <c:pt idx="26">
                  <c:v>1.9574447261226317E-2</c:v>
                </c:pt>
                <c:pt idx="27">
                  <c:v>1.9574447261226317E-2</c:v>
                </c:pt>
                <c:pt idx="28">
                  <c:v>1.9574447261226317E-2</c:v>
                </c:pt>
                <c:pt idx="29">
                  <c:v>1.9574447261226317E-2</c:v>
                </c:pt>
                <c:pt idx="30">
                  <c:v>1.9574447261226317E-2</c:v>
                </c:pt>
                <c:pt idx="31">
                  <c:v>1.9574447261226317E-2</c:v>
                </c:pt>
                <c:pt idx="32">
                  <c:v>1.9574447261226317E-2</c:v>
                </c:pt>
                <c:pt idx="33">
                  <c:v>1.9574447261226317E-2</c:v>
                </c:pt>
                <c:pt idx="34">
                  <c:v>1.9574447261226317E-2</c:v>
                </c:pt>
                <c:pt idx="35">
                  <c:v>1.9574447261226317E-2</c:v>
                </c:pt>
                <c:pt idx="36">
                  <c:v>1.9574447261226317E-2</c:v>
                </c:pt>
                <c:pt idx="37">
                  <c:v>1.9574447261226317E-2</c:v>
                </c:pt>
                <c:pt idx="38">
                  <c:v>1.9574447261226317E-2</c:v>
                </c:pt>
                <c:pt idx="39">
                  <c:v>1.9574447261226317E-2</c:v>
                </c:pt>
                <c:pt idx="40">
                  <c:v>1.9574447261226317E-2</c:v>
                </c:pt>
                <c:pt idx="41">
                  <c:v>1.9574447261226317E-2</c:v>
                </c:pt>
                <c:pt idx="42">
                  <c:v>1.9574447261226317E-2</c:v>
                </c:pt>
                <c:pt idx="43">
                  <c:v>1.9574447261226317E-2</c:v>
                </c:pt>
                <c:pt idx="44">
                  <c:v>1.9574447261226317E-2</c:v>
                </c:pt>
                <c:pt idx="45">
                  <c:v>1.9574447261226317E-2</c:v>
                </c:pt>
                <c:pt idx="46">
                  <c:v>1.9574447261226317E-2</c:v>
                </c:pt>
                <c:pt idx="47">
                  <c:v>1.9574447261226317E-2</c:v>
                </c:pt>
                <c:pt idx="48">
                  <c:v>1.9574447261226317E-2</c:v>
                </c:pt>
                <c:pt idx="49">
                  <c:v>1.9574447261226317E-2</c:v>
                </c:pt>
                <c:pt idx="50">
                  <c:v>1.9574447261226317E-2</c:v>
                </c:pt>
                <c:pt idx="51">
                  <c:v>1.9574447261226317E-2</c:v>
                </c:pt>
                <c:pt idx="52">
                  <c:v>1.9574447261226317E-2</c:v>
                </c:pt>
                <c:pt idx="53">
                  <c:v>1.9574447261226317E-2</c:v>
                </c:pt>
                <c:pt idx="54">
                  <c:v>1.9574447261226317E-2</c:v>
                </c:pt>
                <c:pt idx="55">
                  <c:v>1.9574447261226317E-2</c:v>
                </c:pt>
                <c:pt idx="56">
                  <c:v>1.9574447261226317E-2</c:v>
                </c:pt>
                <c:pt idx="57">
                  <c:v>1.9574447261226317E-2</c:v>
                </c:pt>
                <c:pt idx="58">
                  <c:v>1.9574447261226317E-2</c:v>
                </c:pt>
                <c:pt idx="59">
                  <c:v>1.9574447261226317E-2</c:v>
                </c:pt>
                <c:pt idx="60">
                  <c:v>1.9574447261226317E-2</c:v>
                </c:pt>
                <c:pt idx="61">
                  <c:v>1.9574447261226317E-2</c:v>
                </c:pt>
                <c:pt idx="62">
                  <c:v>1.9574447261226317E-2</c:v>
                </c:pt>
                <c:pt idx="63">
                  <c:v>1.9574447261226317E-2</c:v>
                </c:pt>
                <c:pt idx="64">
                  <c:v>1.9574447261226317E-2</c:v>
                </c:pt>
                <c:pt idx="65">
                  <c:v>1.9574447261226317E-2</c:v>
                </c:pt>
                <c:pt idx="66">
                  <c:v>1.9574447261226317E-2</c:v>
                </c:pt>
                <c:pt idx="67">
                  <c:v>1.9574447261226317E-2</c:v>
                </c:pt>
                <c:pt idx="68">
                  <c:v>1.9574447261226317E-2</c:v>
                </c:pt>
                <c:pt idx="69">
                  <c:v>1.9574447261226317E-2</c:v>
                </c:pt>
                <c:pt idx="70">
                  <c:v>1.9574447261226317E-2</c:v>
                </c:pt>
                <c:pt idx="71">
                  <c:v>1.9574447261226317E-2</c:v>
                </c:pt>
                <c:pt idx="72">
                  <c:v>1.9574447261226317E-2</c:v>
                </c:pt>
                <c:pt idx="73">
                  <c:v>1.9574447261226317E-2</c:v>
                </c:pt>
                <c:pt idx="74">
                  <c:v>1.9574447261226317E-2</c:v>
                </c:pt>
                <c:pt idx="75">
                  <c:v>1.9574447261226317E-2</c:v>
                </c:pt>
                <c:pt idx="76">
                  <c:v>1.9574447261226317E-2</c:v>
                </c:pt>
                <c:pt idx="77">
                  <c:v>1.9574447261226317E-2</c:v>
                </c:pt>
                <c:pt idx="78">
                  <c:v>1.9574447261226317E-2</c:v>
                </c:pt>
                <c:pt idx="79">
                  <c:v>1.9574447261226317E-2</c:v>
                </c:pt>
                <c:pt idx="80">
                  <c:v>1.9574447261226317E-2</c:v>
                </c:pt>
                <c:pt idx="81">
                  <c:v>1.9574447261226317E-2</c:v>
                </c:pt>
                <c:pt idx="82">
                  <c:v>1.9574447261226317E-2</c:v>
                </c:pt>
                <c:pt idx="83">
                  <c:v>1.9574447261226317E-2</c:v>
                </c:pt>
                <c:pt idx="84">
                  <c:v>1.9574447261226317E-2</c:v>
                </c:pt>
                <c:pt idx="85">
                  <c:v>1.9574447261226317E-2</c:v>
                </c:pt>
                <c:pt idx="86">
                  <c:v>1.9574447261226317E-2</c:v>
                </c:pt>
                <c:pt idx="87">
                  <c:v>1.9574447261226317E-2</c:v>
                </c:pt>
                <c:pt idx="88">
                  <c:v>1.9574447261226317E-2</c:v>
                </c:pt>
                <c:pt idx="89">
                  <c:v>1.9574447261226317E-2</c:v>
                </c:pt>
                <c:pt idx="90">
                  <c:v>1.9574447261226317E-2</c:v>
                </c:pt>
                <c:pt idx="91">
                  <c:v>1.9574447261226317E-2</c:v>
                </c:pt>
                <c:pt idx="92">
                  <c:v>1.9574447261226317E-2</c:v>
                </c:pt>
                <c:pt idx="93">
                  <c:v>1.9574447261226317E-2</c:v>
                </c:pt>
                <c:pt idx="94">
                  <c:v>1.9574447261226317E-2</c:v>
                </c:pt>
                <c:pt idx="95">
                  <c:v>1.9574447261226317E-2</c:v>
                </c:pt>
                <c:pt idx="96">
                  <c:v>1.9574447261226317E-2</c:v>
                </c:pt>
                <c:pt idx="97">
                  <c:v>1.9574447261226317E-2</c:v>
                </c:pt>
                <c:pt idx="98">
                  <c:v>1.9574447261226317E-2</c:v>
                </c:pt>
                <c:pt idx="99">
                  <c:v>1.9574447261226317E-2</c:v>
                </c:pt>
                <c:pt idx="100">
                  <c:v>1.9574447261226317E-2</c:v>
                </c:pt>
                <c:pt idx="101">
                  <c:v>1.9574447261226317E-2</c:v>
                </c:pt>
                <c:pt idx="102">
                  <c:v>1.9574447261226317E-2</c:v>
                </c:pt>
                <c:pt idx="103">
                  <c:v>1.9574447261226317E-2</c:v>
                </c:pt>
                <c:pt idx="104">
                  <c:v>1.9574447261226317E-2</c:v>
                </c:pt>
                <c:pt idx="105">
                  <c:v>1.9574447261226317E-2</c:v>
                </c:pt>
                <c:pt idx="106">
                  <c:v>1.9574447261226317E-2</c:v>
                </c:pt>
                <c:pt idx="107">
                  <c:v>1.9574447261226317E-2</c:v>
                </c:pt>
                <c:pt idx="108">
                  <c:v>1.9574447261226317E-2</c:v>
                </c:pt>
                <c:pt idx="109">
                  <c:v>1.9574447261226317E-2</c:v>
                </c:pt>
                <c:pt idx="110">
                  <c:v>1.9574447261226317E-2</c:v>
                </c:pt>
                <c:pt idx="111">
                  <c:v>1.9574447261226317E-2</c:v>
                </c:pt>
                <c:pt idx="112">
                  <c:v>1.9574447261226317E-2</c:v>
                </c:pt>
                <c:pt idx="113">
                  <c:v>1.9574447261226317E-2</c:v>
                </c:pt>
                <c:pt idx="114">
                  <c:v>1.9574447261226317E-2</c:v>
                </c:pt>
                <c:pt idx="115">
                  <c:v>1.9574447261226317E-2</c:v>
                </c:pt>
                <c:pt idx="116">
                  <c:v>1.9574447261226317E-2</c:v>
                </c:pt>
                <c:pt idx="117">
                  <c:v>1.9574447261226317E-2</c:v>
                </c:pt>
                <c:pt idx="118">
                  <c:v>1.9574447261226317E-2</c:v>
                </c:pt>
                <c:pt idx="119">
                  <c:v>1.9574447261226317E-2</c:v>
                </c:pt>
                <c:pt idx="120">
                  <c:v>1.9574447261226317E-2</c:v>
                </c:pt>
                <c:pt idx="121">
                  <c:v>1.9574447261226317E-2</c:v>
                </c:pt>
                <c:pt idx="122">
                  <c:v>1.9574447261226317E-2</c:v>
                </c:pt>
                <c:pt idx="123">
                  <c:v>1.9574447261226317E-2</c:v>
                </c:pt>
                <c:pt idx="124">
                  <c:v>1.9574447261226317E-2</c:v>
                </c:pt>
                <c:pt idx="125">
                  <c:v>1.9574447261226317E-2</c:v>
                </c:pt>
                <c:pt idx="126">
                  <c:v>1.9574447261226317E-2</c:v>
                </c:pt>
                <c:pt idx="127">
                  <c:v>1.9574447261226317E-2</c:v>
                </c:pt>
                <c:pt idx="128">
                  <c:v>1.9574447261226317E-2</c:v>
                </c:pt>
                <c:pt idx="129">
                  <c:v>1.9574447261226317E-2</c:v>
                </c:pt>
                <c:pt idx="130">
                  <c:v>1.9574447261226317E-2</c:v>
                </c:pt>
                <c:pt idx="131">
                  <c:v>1.9574447261226317E-2</c:v>
                </c:pt>
                <c:pt idx="132">
                  <c:v>1.9574447261226317E-2</c:v>
                </c:pt>
                <c:pt idx="133">
                  <c:v>1.9574447261226317E-2</c:v>
                </c:pt>
                <c:pt idx="134">
                  <c:v>1.9574447261226317E-2</c:v>
                </c:pt>
                <c:pt idx="135">
                  <c:v>1.9574447261226317E-2</c:v>
                </c:pt>
                <c:pt idx="136">
                  <c:v>1.9574447261226317E-2</c:v>
                </c:pt>
                <c:pt idx="137">
                  <c:v>1.9574447261226317E-2</c:v>
                </c:pt>
                <c:pt idx="138">
                  <c:v>1.9574447261226317E-2</c:v>
                </c:pt>
                <c:pt idx="139">
                  <c:v>1.9574447261226317E-2</c:v>
                </c:pt>
                <c:pt idx="140">
                  <c:v>1.9574447261226317E-2</c:v>
                </c:pt>
                <c:pt idx="141">
                  <c:v>1.9574447261226317E-2</c:v>
                </c:pt>
                <c:pt idx="142">
                  <c:v>1.9574447261226317E-2</c:v>
                </c:pt>
                <c:pt idx="143">
                  <c:v>1.9574447261226317E-2</c:v>
                </c:pt>
                <c:pt idx="144">
                  <c:v>1.9574447261226317E-2</c:v>
                </c:pt>
                <c:pt idx="145">
                  <c:v>1.9574447261226317E-2</c:v>
                </c:pt>
                <c:pt idx="146">
                  <c:v>1.9574447261226317E-2</c:v>
                </c:pt>
                <c:pt idx="147">
                  <c:v>1.9574447261226317E-2</c:v>
                </c:pt>
                <c:pt idx="148">
                  <c:v>1.9574447261226317E-2</c:v>
                </c:pt>
                <c:pt idx="149">
                  <c:v>1.9574447261226317E-2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C-2D11-4FAD-926F-3EAA0421F7B0}"/>
            </c:ext>
          </c:extLst>
        </c:ser>
        <c:ser>
          <c:idx val="4"/>
          <c:order val="15"/>
          <c:tx>
            <c:v>Warning Limits (95%)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'funnel_Limits&amp;Scot'!$T$11:$T$160</c:f>
              <c:numCache>
                <c:formatCode>General</c:formatCode>
                <c:ptCount val="150"/>
                <c:pt idx="0">
                  <c:v>9.9732930830136053E-7</c:v>
                </c:pt>
                <c:pt idx="1">
                  <c:v>9.9641582823469221E-6</c:v>
                </c:pt>
                <c:pt idx="2">
                  <c:v>1.9908066030326626E-5</c:v>
                </c:pt>
                <c:pt idx="3">
                  <c:v>2.9831800259689854E-5</c:v>
                </c:pt>
                <c:pt idx="4">
                  <c:v>3.9735437549739094E-5</c:v>
                </c:pt>
                <c:pt idx="5">
                  <c:v>4.9619054046542903E-5</c:v>
                </c:pt>
                <c:pt idx="6">
                  <c:v>9.873945982312755E-5</c:v>
                </c:pt>
                <c:pt idx="7">
                  <c:v>1.4737052420299527E-4</c:v>
                </c:pt>
                <c:pt idx="8">
                  <c:v>1.9552129715186151E-4</c:v>
                </c:pt>
                <c:pt idx="9">
                  <c:v>2.4320058113681914E-4</c:v>
                </c:pt>
                <c:pt idx="10">
                  <c:v>2.9041694010393767E-4</c:v>
                </c:pt>
                <c:pt idx="11">
                  <c:v>3.3717870805009099E-4</c:v>
                </c:pt>
                <c:pt idx="12">
                  <c:v>3.83493997211077E-4</c:v>
                </c:pt>
                <c:pt idx="13">
                  <c:v>4.2937070588694708E-4</c:v>
                </c:pt>
                <c:pt idx="14">
                  <c:v>4.7481652592390173E-4</c:v>
                </c:pt>
                <c:pt idx="15">
                  <c:v>5.198389498696866E-4</c:v>
                </c:pt>
                <c:pt idx="16">
                  <c:v>5.6444527782074569E-4</c:v>
                </c:pt>
                <c:pt idx="17">
                  <c:v>6.0864262397619965E-4</c:v>
                </c:pt>
                <c:pt idx="18">
                  <c:v>6.5243792291400527E-4</c:v>
                </c:pt>
                <c:pt idx="19">
                  <c:v>6.9583793560340252E-4</c:v>
                </c:pt>
                <c:pt idx="20">
                  <c:v>7.388492551664962E-4</c:v>
                </c:pt>
                <c:pt idx="21">
                  <c:v>7.8147831240189998E-4</c:v>
                </c:pt>
                <c:pt idx="22">
                  <c:v>8.2373138108242155E-4</c:v>
                </c:pt>
                <c:pt idx="23">
                  <c:v>8.6561458303672991E-4</c:v>
                </c:pt>
                <c:pt idx="24">
                  <c:v>9.0713389302697633E-4</c:v>
                </c:pt>
                <c:pt idx="25">
                  <c:v>9.4829514343092267E-4</c:v>
                </c:pt>
                <c:pt idx="26">
                  <c:v>9.8910402873899012E-4</c:v>
                </c:pt>
                <c:pt idx="27">
                  <c:v>1.0295661098739296E-3</c:v>
                </c:pt>
                <c:pt idx="28">
                  <c:v>1.0696868183425563E-3</c:v>
                </c:pt>
                <c:pt idx="29">
                  <c:v>1.1094714602263357E-3</c:v>
                </c:pt>
                <c:pt idx="30">
                  <c:v>1.1489252200190254E-3</c:v>
                </c:pt>
                <c:pt idx="31">
                  <c:v>1.18805316431812E-3</c:v>
                </c:pt>
                <c:pt idx="32">
                  <c:v>1.226860245376694E-3</c:v>
                </c:pt>
                <c:pt idx="33">
                  <c:v>1.2653513045220899E-3</c:v>
                </c:pt>
                <c:pt idx="34">
                  <c:v>1.3035310754473282E-3</c:v>
                </c:pt>
                <c:pt idx="35">
                  <c:v>1.3414041873807962E-3</c:v>
                </c:pt>
                <c:pt idx="36">
                  <c:v>1.3789751681400301E-3</c:v>
                </c:pt>
                <c:pt idx="37">
                  <c:v>1.4162484470741231E-3</c:v>
                </c:pt>
                <c:pt idx="38">
                  <c:v>1.4532283578998848E-3</c:v>
                </c:pt>
                <c:pt idx="39">
                  <c:v>1.4899191414364341E-3</c:v>
                </c:pt>
                <c:pt idx="40">
                  <c:v>1.5263249482423066E-3</c:v>
                </c:pt>
                <c:pt idx="41">
                  <c:v>1.5624498411593716E-3</c:v>
                </c:pt>
                <c:pt idx="42">
                  <c:v>1.5982977977676636E-3</c:v>
                </c:pt>
                <c:pt idx="43">
                  <c:v>1.6338727127545264E-3</c:v>
                </c:pt>
                <c:pt idx="44">
                  <c:v>1.6691784002017915E-3</c:v>
                </c:pt>
                <c:pt idx="45">
                  <c:v>1.7389969589548487E-3</c:v>
                </c:pt>
                <c:pt idx="46">
                  <c:v>1.8077824566442783E-3</c:v>
                </c:pt>
                <c:pt idx="47">
                  <c:v>1.8755627199863528E-3</c:v>
                </c:pt>
                <c:pt idx="48">
                  <c:v>2.0082134308114122E-3</c:v>
                </c:pt>
                <c:pt idx="49">
                  <c:v>2.3239989948020952E-3</c:v>
                </c:pt>
                <c:pt idx="50">
                  <c:v>2.6193051939744387E-3</c:v>
                </c:pt>
                <c:pt idx="51">
                  <c:v>2.8964408377196711E-3</c:v>
                </c:pt>
                <c:pt idx="52">
                  <c:v>3.15735031095643E-3</c:v>
                </c:pt>
                <c:pt idx="53">
                  <c:v>3.4036862595731698E-3</c:v>
                </c:pt>
                <c:pt idx="54">
                  <c:v>3.6368650046454164E-3</c:v>
                </c:pt>
                <c:pt idx="55">
                  <c:v>3.8581093933157196E-3</c:v>
                </c:pt>
                <c:pt idx="56">
                  <c:v>4.06848235989009E-3</c:v>
                </c:pt>
                <c:pt idx="57">
                  <c:v>4.2689135156620634E-3</c:v>
                </c:pt>
                <c:pt idx="58">
                  <c:v>4.4602204370437952E-3</c:v>
                </c:pt>
                <c:pt idx="59">
                  <c:v>4.6431258724990978E-3</c:v>
                </c:pt>
                <c:pt idx="60">
                  <c:v>4.8182717727879255E-3</c:v>
                </c:pt>
                <c:pt idx="61">
                  <c:v>4.9862308233020857E-3</c:v>
                </c:pt>
                <c:pt idx="62">
                  <c:v>5.1475159937676967E-3</c:v>
                </c:pt>
                <c:pt idx="63">
                  <c:v>5.3025885006372205E-3</c:v>
                </c:pt>
                <c:pt idx="64">
                  <c:v>5.5957206696345806E-3</c:v>
                </c:pt>
                <c:pt idx="65">
                  <c:v>5.8685113206698577E-3</c:v>
                </c:pt>
                <c:pt idx="66">
                  <c:v>6.1233507876872059E-3</c:v>
                </c:pt>
                <c:pt idx="67">
                  <c:v>6.3622414431605484E-3</c:v>
                </c:pt>
                <c:pt idx="68">
                  <c:v>6.5868766294317968E-3</c:v>
                </c:pt>
                <c:pt idx="69">
                  <c:v>6.7987005574902002E-3</c:v>
                </c:pt>
                <c:pt idx="70">
                  <c:v>6.9989544192800551E-3</c:v>
                </c:pt>
                <c:pt idx="71">
                  <c:v>7.1887123474972062E-3</c:v>
                </c:pt>
                <c:pt idx="72">
                  <c:v>7.3689097870601721E-3</c:v>
                </c:pt>
                <c:pt idx="73">
                  <c:v>7.8598585171241065E-3</c:v>
                </c:pt>
                <c:pt idx="74">
                  <c:v>8.2891178020740135E-3</c:v>
                </c:pt>
                <c:pt idx="75">
                  <c:v>8.6691345814945159E-3</c:v>
                </c:pt>
                <c:pt idx="76">
                  <c:v>9.0090293320842681E-3</c:v>
                </c:pt>
                <c:pt idx="77">
                  <c:v>9.3156722831190079E-3</c:v>
                </c:pt>
                <c:pt idx="78">
                  <c:v>9.5943590845653827E-3</c:v>
                </c:pt>
                <c:pt idx="79">
                  <c:v>9.8492519731772053E-3</c:v>
                </c:pt>
                <c:pt idx="80">
                  <c:v>1.0083677476937138E-2</c:v>
                </c:pt>
                <c:pt idx="81">
                  <c:v>1.0300333037192405E-2</c:v>
                </c:pt>
                <c:pt idx="82">
                  <c:v>1.0501433938645268E-2</c:v>
                </c:pt>
                <c:pt idx="83">
                  <c:v>1.0688820028869332E-2</c:v>
                </c:pt>
                <c:pt idx="84">
                  <c:v>1.0864034691378796E-2</c:v>
                </c:pt>
                <c:pt idx="85">
                  <c:v>1.102838426194944E-2</c:v>
                </c:pt>
                <c:pt idx="86">
                  <c:v>1.118298339778423E-2</c:v>
                </c:pt>
                <c:pt idx="87">
                  <c:v>1.1328790184819063E-2</c:v>
                </c:pt>
                <c:pt idx="88">
                  <c:v>1.146663363331734E-2</c:v>
                </c:pt>
                <c:pt idx="89">
                  <c:v>1.1597235449014818E-2</c:v>
                </c:pt>
                <c:pt idx="90">
                  <c:v>1.1721227444709222E-2</c:v>
                </c:pt>
                <c:pt idx="91">
                  <c:v>1.1839165593396013E-2</c:v>
                </c:pt>
                <c:pt idx="92">
                  <c:v>1.1951541466742014E-2</c:v>
                </c:pt>
                <c:pt idx="93">
                  <c:v>1.2058791618095234E-2</c:v>
                </c:pt>
                <c:pt idx="94">
                  <c:v>1.2161305335062472E-2</c:v>
                </c:pt>
                <c:pt idx="95">
                  <c:v>1.2259431087989452E-2</c:v>
                </c:pt>
                <c:pt idx="96">
                  <c:v>1.2353481927258976E-2</c:v>
                </c:pt>
                <c:pt idx="97">
                  <c:v>1.2443740027138769E-2</c:v>
                </c:pt>
                <c:pt idx="98">
                  <c:v>1.2530460532030272E-2</c:v>
                </c:pt>
                <c:pt idx="99">
                  <c:v>1.2613874828898072E-2</c:v>
                </c:pt>
                <c:pt idx="100">
                  <c:v>1.2694193344891727E-2</c:v>
                </c:pt>
                <c:pt idx="101">
                  <c:v>1.2771607949891989E-2</c:v>
                </c:pt>
                <c:pt idx="102">
                  <c:v>1.2846294028593924E-2</c:v>
                </c:pt>
                <c:pt idx="103">
                  <c:v>1.2918412274799286E-2</c:v>
                </c:pt>
                <c:pt idx="104">
                  <c:v>1.2988110251098433E-2</c:v>
                </c:pt>
                <c:pt idx="105">
                  <c:v>1.3055523749529063E-2</c:v>
                </c:pt>
                <c:pt idx="106">
                  <c:v>1.3120777982689114E-2</c:v>
                </c:pt>
                <c:pt idx="107">
                  <c:v>1.3183988629837185E-2</c:v>
                </c:pt>
                <c:pt idx="108">
                  <c:v>1.3245262758491683E-2</c:v>
                </c:pt>
                <c:pt idx="109">
                  <c:v>1.3304699638751421E-2</c:v>
                </c:pt>
                <c:pt idx="110">
                  <c:v>1.3362391464858644E-2</c:v>
                </c:pt>
                <c:pt idx="111">
                  <c:v>1.3418423996295677E-2</c:v>
                </c:pt>
                <c:pt idx="112">
                  <c:v>1.347287712885778E-2</c:v>
                </c:pt>
                <c:pt idx="113">
                  <c:v>1.3525825404606348E-2</c:v>
                </c:pt>
                <c:pt idx="114">
                  <c:v>1.3577338468320465E-2</c:v>
                </c:pt>
                <c:pt idx="115">
                  <c:v>1.3627481476985989E-2</c:v>
                </c:pt>
                <c:pt idx="116">
                  <c:v>1.3676315467953094E-2</c:v>
                </c:pt>
                <c:pt idx="117">
                  <c:v>1.3723897690625361E-2</c:v>
                </c:pt>
                <c:pt idx="118">
                  <c:v>1.3770281905892899E-2</c:v>
                </c:pt>
                <c:pt idx="119">
                  <c:v>1.3815518656968388E-2</c:v>
                </c:pt>
                <c:pt idx="120">
                  <c:v>1.3859655514812611E-2</c:v>
                </c:pt>
                <c:pt idx="121">
                  <c:v>1.3902737300931799E-2</c:v>
                </c:pt>
                <c:pt idx="122">
                  <c:v>1.3944806289982386E-2</c:v>
                </c:pt>
                <c:pt idx="123">
                  <c:v>1.3985902394320104E-2</c:v>
                </c:pt>
                <c:pt idx="124">
                  <c:v>1.4026063332372654E-2</c:v>
                </c:pt>
                <c:pt idx="125">
                  <c:v>1.4065324782492526E-2</c:v>
                </c:pt>
                <c:pt idx="126">
                  <c:v>1.4103720523752986E-2</c:v>
                </c:pt>
                <c:pt idx="127">
                  <c:v>1.41412825649823E-2</c:v>
                </c:pt>
                <c:pt idx="128">
                  <c:v>1.4178041263184844E-2</c:v>
                </c:pt>
                <c:pt idx="129">
                  <c:v>1.4214025432369645E-2</c:v>
                </c:pt>
                <c:pt idx="130">
                  <c:v>1.4249262443695173E-2</c:v>
                </c:pt>
                <c:pt idx="131">
                  <c:v>1.4283778317740779E-2</c:v>
                </c:pt>
                <c:pt idx="132">
                  <c:v>1.4317597809628985E-2</c:v>
                </c:pt>
                <c:pt idx="133">
                  <c:v>1.4350744487646734E-2</c:v>
                </c:pt>
                <c:pt idx="134">
                  <c:v>1.4383240805946693E-2</c:v>
                </c:pt>
                <c:pt idx="135">
                  <c:v>1.4415108171850356E-2</c:v>
                </c:pt>
                <c:pt idx="136">
                  <c:v>1.4446367008222194E-2</c:v>
                </c:pt>
                <c:pt idx="137">
                  <c:v>1.4477036811337485E-2</c:v>
                </c:pt>
                <c:pt idx="138">
                  <c:v>1.4507136204625138E-2</c:v>
                </c:pt>
                <c:pt idx="139">
                  <c:v>1.4536682988629861E-2</c:v>
                </c:pt>
                <c:pt idx="140">
                  <c:v>1.4565694187505238E-2</c:v>
                </c:pt>
                <c:pt idx="141">
                  <c:v>1.4594186092319923E-2</c:v>
                </c:pt>
                <c:pt idx="142">
                  <c:v>1.4622174301432903E-2</c:v>
                </c:pt>
                <c:pt idx="143">
                  <c:v>1.4649673758170313E-2</c:v>
                </c:pt>
                <c:pt idx="144">
                  <c:v>1.4676698786015151E-2</c:v>
                </c:pt>
                <c:pt idx="145">
                  <c:v>1.4703263121502351E-2</c:v>
                </c:pt>
                <c:pt idx="146">
                  <c:v>1.4729379944994661E-2</c:v>
                </c:pt>
                <c:pt idx="147">
                  <c:v>1.4755061909499389E-2</c:v>
                </c:pt>
                <c:pt idx="148">
                  <c:v>1.4780321167672179E-2</c:v>
                </c:pt>
                <c:pt idx="149">
                  <c:v>1.4805169397141743E-2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D-2D11-4FAD-926F-3EAA0421F7B0}"/>
            </c:ext>
          </c:extLst>
        </c:ser>
        <c:ser>
          <c:idx val="0"/>
          <c:order val="16"/>
          <c:tx>
            <c:v>UWL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'funnel_Limits&amp;Scot'!$U$11:$U$160</c:f>
              <c:numCache>
                <c:formatCode>General</c:formatCode>
                <c:ptCount val="150"/>
                <c:pt idx="0">
                  <c:v>79.353153742269185</c:v>
                </c:pt>
                <c:pt idx="1">
                  <c:v>27.781553814344733</c:v>
                </c:pt>
                <c:pt idx="2">
                  <c:v>16.145336919920833</c:v>
                </c:pt>
                <c:pt idx="3">
                  <c:v>11.386014456262814</c:v>
                </c:pt>
                <c:pt idx="4">
                  <c:v>8.7978389899904048</c:v>
                </c:pt>
                <c:pt idx="5">
                  <c:v>7.1710660091713745</c:v>
                </c:pt>
                <c:pt idx="6">
                  <c:v>3.7369517212018741</c:v>
                </c:pt>
                <c:pt idx="7">
                  <c:v>2.5350484033429423</c:v>
                </c:pt>
                <c:pt idx="8">
                  <c:v>1.922748237257373</c:v>
                </c:pt>
                <c:pt idx="9">
                  <c:v>1.5516431915400488</c:v>
                </c:pt>
                <c:pt idx="10">
                  <c:v>1.3026606416900317</c:v>
                </c:pt>
                <c:pt idx="11">
                  <c:v>1.1240307698026883</c:v>
                </c:pt>
                <c:pt idx="12">
                  <c:v>0.9896224381473322</c:v>
                </c:pt>
                <c:pt idx="13">
                  <c:v>0.884820041387261</c:v>
                </c:pt>
                <c:pt idx="14">
                  <c:v>0.8008096396512201</c:v>
                </c:pt>
                <c:pt idx="15">
                  <c:v>0.73196012909112762</c:v>
                </c:pt>
                <c:pt idx="16">
                  <c:v>0.67450549705273399</c:v>
                </c:pt>
                <c:pt idx="17">
                  <c:v>0.62583169391841953</c:v>
                </c:pt>
                <c:pt idx="18">
                  <c:v>0.58406746323876657</c:v>
                </c:pt>
                <c:pt idx="19">
                  <c:v>0.54783800578286368</c:v>
                </c:pt>
                <c:pt idx="20">
                  <c:v>0.51611057811437733</c:v>
                </c:pt>
                <c:pt idx="21">
                  <c:v>0.48809434061308249</c:v>
                </c:pt>
                <c:pt idx="22">
                  <c:v>0.4631734476007428</c:v>
                </c:pt>
                <c:pt idx="23">
                  <c:v>0.44086118180372685</c:v>
                </c:pt>
                <c:pt idx="24">
                  <c:v>0.42076779582062401</c:v>
                </c:pt>
                <c:pt idx="25">
                  <c:v>0.4025775082481608</c:v>
                </c:pt>
                <c:pt idx="26">
                  <c:v>0.38603175175658938</c:v>
                </c:pt>
                <c:pt idx="27">
                  <c:v>0.37091677668220385</c:v>
                </c:pt>
                <c:pt idx="28">
                  <c:v>0.35705434383158485</c:v>
                </c:pt>
                <c:pt idx="29">
                  <c:v>0.34429464416840772</c:v>
                </c:pt>
                <c:pt idx="30">
                  <c:v>0.33251084760396205</c:v>
                </c:pt>
                <c:pt idx="31">
                  <c:v>0.32159485972962099</c:v>
                </c:pt>
                <c:pt idx="32">
                  <c:v>0.31145398533215196</c:v>
                </c:pt>
                <c:pt idx="33">
                  <c:v>0.30200828039161975</c:v>
                </c:pt>
                <c:pt idx="34">
                  <c:v>0.29318843232632474</c:v>
                </c:pt>
                <c:pt idx="35">
                  <c:v>0.28493404949810675</c:v>
                </c:pt>
                <c:pt idx="36">
                  <c:v>0.27719227066675528</c:v>
                </c:pt>
                <c:pt idx="37">
                  <c:v>0.26991662668319605</c:v>
                </c:pt>
                <c:pt idx="38">
                  <c:v>0.26306610260704277</c:v>
                </c:pt>
                <c:pt idx="39">
                  <c:v>0.256604360251455</c:v>
                </c:pt>
                <c:pt idx="40">
                  <c:v>0.25049909002755166</c:v>
                </c:pt>
                <c:pt idx="41">
                  <c:v>0.2447214676770052</c:v>
                </c:pt>
                <c:pt idx="42">
                  <c:v>0.2392456966103072</c:v>
                </c:pt>
                <c:pt idx="43">
                  <c:v>0.23404862051580907</c:v>
                </c:pt>
                <c:pt idx="44">
                  <c:v>0.22910939396573585</c:v>
                </c:pt>
                <c:pt idx="45">
                  <c:v>0.21993101463401935</c:v>
                </c:pt>
                <c:pt idx="46">
                  <c:v>0.21158027598856619</c:v>
                </c:pt>
                <c:pt idx="47">
                  <c:v>0.20394951159471245</c:v>
                </c:pt>
                <c:pt idx="48">
                  <c:v>0.19050322401562095</c:v>
                </c:pt>
                <c:pt idx="49">
                  <c:v>0.16465970254638881</c:v>
                </c:pt>
                <c:pt idx="50">
                  <c:v>0.14612230284482319</c:v>
                </c:pt>
                <c:pt idx="51">
                  <c:v>0.13215922151073278</c:v>
                </c:pt>
                <c:pt idx="52">
                  <c:v>0.12125109357933202</c:v>
                </c:pt>
                <c:pt idx="53">
                  <c:v>0.11248534808612014</c:v>
                </c:pt>
                <c:pt idx="54">
                  <c:v>0.10528066222211976</c:v>
                </c:pt>
                <c:pt idx="55">
                  <c:v>9.9249085133723478E-2</c:v>
                </c:pt>
                <c:pt idx="56">
                  <c:v>9.4121748830208879E-2</c:v>
                </c:pt>
                <c:pt idx="57">
                  <c:v>8.9706392407011754E-2</c:v>
                </c:pt>
                <c:pt idx="58">
                  <c:v>8.5861862553009732E-2</c:v>
                </c:pt>
                <c:pt idx="59">
                  <c:v>8.2482167880106136E-2</c:v>
                </c:pt>
                <c:pt idx="60">
                  <c:v>7.9486155700590727E-2</c:v>
                </c:pt>
                <c:pt idx="61">
                  <c:v>7.6810626233746709E-2</c:v>
                </c:pt>
                <c:pt idx="62">
                  <c:v>7.4405618736925708E-2</c:v>
                </c:pt>
                <c:pt idx="63">
                  <c:v>7.2231109977764552E-2</c:v>
                </c:pt>
                <c:pt idx="64">
                  <c:v>6.8449668376139028E-2</c:v>
                </c:pt>
                <c:pt idx="65">
                  <c:v>6.5269767143625826E-2</c:v>
                </c:pt>
                <c:pt idx="66">
                  <c:v>6.255493275563502E-2</c:v>
                </c:pt>
                <c:pt idx="67">
                  <c:v>6.0207378623236239E-2</c:v>
                </c:pt>
                <c:pt idx="68">
                  <c:v>5.8155163105674326E-2</c:v>
                </c:pt>
                <c:pt idx="69">
                  <c:v>5.6344151552663063E-2</c:v>
                </c:pt>
                <c:pt idx="70">
                  <c:v>5.4732807282519988E-2</c:v>
                </c:pt>
                <c:pt idx="71">
                  <c:v>5.3288713315463566E-2</c:v>
                </c:pt>
                <c:pt idx="72">
                  <c:v>5.1986188519785551E-2</c:v>
                </c:pt>
                <c:pt idx="73">
                  <c:v>4.8740329404340726E-2</c:v>
                </c:pt>
                <c:pt idx="74">
                  <c:v>4.6217236646511901E-2</c:v>
                </c:pt>
                <c:pt idx="75">
                  <c:v>4.4192003447545924E-2</c:v>
                </c:pt>
                <c:pt idx="76">
                  <c:v>4.2525281807636622E-2</c:v>
                </c:pt>
                <c:pt idx="77">
                  <c:v>4.112593143715336E-2</c:v>
                </c:pt>
                <c:pt idx="78">
                  <c:v>3.9931714618879954E-2</c:v>
                </c:pt>
                <c:pt idx="79">
                  <c:v>3.8898608028590888E-2</c:v>
                </c:pt>
                <c:pt idx="80">
                  <c:v>3.7994547081552671E-2</c:v>
                </c:pt>
                <c:pt idx="81">
                  <c:v>3.7195592538024666E-2</c:v>
                </c:pt>
                <c:pt idx="82">
                  <c:v>3.6483488980191575E-2</c:v>
                </c:pt>
                <c:pt idx="83">
                  <c:v>3.5844057723116364E-2</c:v>
                </c:pt>
                <c:pt idx="84">
                  <c:v>3.5266108467875167E-2</c:v>
                </c:pt>
                <c:pt idx="85">
                  <c:v>3.4740683744630838E-2</c:v>
                </c:pt>
                <c:pt idx="86">
                  <c:v>3.426052280846599E-2</c:v>
                </c:pt>
                <c:pt idx="87">
                  <c:v>3.3819673808011173E-2</c:v>
                </c:pt>
                <c:pt idx="88">
                  <c:v>3.3413208322040686E-2</c:v>
                </c:pt>
                <c:pt idx="89">
                  <c:v>3.303700795145776E-2</c:v>
                </c:pt>
                <c:pt idx="90">
                  <c:v>3.2687602521275234E-2</c:v>
                </c:pt>
                <c:pt idx="91">
                  <c:v>3.2362045836107682E-2</c:v>
                </c:pt>
                <c:pt idx="92">
                  <c:v>3.2057819155999916E-2</c:v>
                </c:pt>
                <c:pt idx="93">
                  <c:v>3.1772755404192513E-2</c:v>
                </c:pt>
                <c:pt idx="94">
                  <c:v>3.1504979067813993E-2</c:v>
                </c:pt>
                <c:pt idx="95">
                  <c:v>3.1252858109488926E-2</c:v>
                </c:pt>
                <c:pt idx="96">
                  <c:v>3.1014965166246251E-2</c:v>
                </c:pt>
                <c:pt idx="97">
                  <c:v>3.0790045998087632E-2</c:v>
                </c:pt>
                <c:pt idx="98">
                  <c:v>3.0576993645673123E-2</c:v>
                </c:pt>
                <c:pt idx="99">
                  <c:v>3.0374827120965734E-2</c:v>
                </c:pt>
                <c:pt idx="100">
                  <c:v>3.018267372465026E-2</c:v>
                </c:pt>
                <c:pt idx="101">
                  <c:v>2.9999754286170806E-2</c:v>
                </c:pt>
                <c:pt idx="102">
                  <c:v>2.9825370774833569E-2</c:v>
                </c:pt>
                <c:pt idx="103">
                  <c:v>2.9658895846703053E-2</c:v>
                </c:pt>
                <c:pt idx="104">
                  <c:v>2.9499763981355676E-2</c:v>
                </c:pt>
                <c:pt idx="105">
                  <c:v>2.9347463931723231E-2</c:v>
                </c:pt>
                <c:pt idx="106">
                  <c:v>2.9201532264204862E-2</c:v>
                </c:pt>
                <c:pt idx="107">
                  <c:v>2.9061547808589848E-2</c:v>
                </c:pt>
                <c:pt idx="108">
                  <c:v>2.8927126870821426E-2</c:v>
                </c:pt>
                <c:pt idx="109">
                  <c:v>2.8797919088265282E-2</c:v>
                </c:pt>
                <c:pt idx="110">
                  <c:v>2.8673603828454935E-2</c:v>
                </c:pt>
                <c:pt idx="111">
                  <c:v>2.855388704942843E-2</c:v>
                </c:pt>
                <c:pt idx="112">
                  <c:v>2.8438498553635214E-2</c:v>
                </c:pt>
                <c:pt idx="113">
                  <c:v>2.8327189578662003E-2</c:v>
                </c:pt>
                <c:pt idx="114">
                  <c:v>2.8219730677231918E-2</c:v>
                </c:pt>
                <c:pt idx="115">
                  <c:v>2.8115909846484252E-2</c:v>
                </c:pt>
                <c:pt idx="116">
                  <c:v>2.8015530872767983E-2</c:v>
                </c:pt>
                <c:pt idx="117">
                  <c:v>2.7918411863334169E-2</c:v>
                </c:pt>
                <c:pt idx="118">
                  <c:v>2.7824383940594145E-2</c:v>
                </c:pt>
                <c:pt idx="119">
                  <c:v>2.7733290078181781E-2</c:v>
                </c:pt>
                <c:pt idx="120">
                  <c:v>2.7644984061048698E-2</c:v>
                </c:pt>
                <c:pt idx="121">
                  <c:v>2.7559329554333885E-2</c:v>
                </c:pt>
                <c:pt idx="122">
                  <c:v>2.7476199267868182E-2</c:v>
                </c:pt>
                <c:pt idx="123">
                  <c:v>2.7395474204965443E-2</c:v>
                </c:pt>
                <c:pt idx="124">
                  <c:v>2.7317042985674108E-2</c:v>
                </c:pt>
                <c:pt idx="125">
                  <c:v>2.7240801235956E-2</c:v>
                </c:pt>
                <c:pt idx="126">
                  <c:v>2.716665103536569E-2</c:v>
                </c:pt>
                <c:pt idx="127">
                  <c:v>2.7094500416748313E-2</c:v>
                </c:pt>
                <c:pt idx="128">
                  <c:v>2.7024262912287069E-2</c:v>
                </c:pt>
                <c:pt idx="129">
                  <c:v>2.6955857140929591E-2</c:v>
                </c:pt>
                <c:pt idx="130">
                  <c:v>2.6889206432826246E-2</c:v>
                </c:pt>
                <c:pt idx="131">
                  <c:v>2.6824238486934594E-2</c:v>
                </c:pt>
                <c:pt idx="132">
                  <c:v>2.6760885058396806E-2</c:v>
                </c:pt>
                <c:pt idx="133">
                  <c:v>2.669908167269016E-2</c:v>
                </c:pt>
                <c:pt idx="134">
                  <c:v>2.6638767363892701E-2</c:v>
                </c:pt>
                <c:pt idx="135">
                  <c:v>2.6579884434705443E-2</c:v>
                </c:pt>
                <c:pt idx="136">
                  <c:v>2.6522378236133855E-2</c:v>
                </c:pt>
                <c:pt idx="137">
                  <c:v>2.6466196964960359E-2</c:v>
                </c:pt>
                <c:pt idx="138">
                  <c:v>2.6411291477341153E-2</c:v>
                </c:pt>
                <c:pt idx="139">
                  <c:v>2.6357615117037495E-2</c:v>
                </c:pt>
                <c:pt idx="140">
                  <c:v>2.6305123556947755E-2</c:v>
                </c:pt>
                <c:pt idx="141">
                  <c:v>2.6253774652744664E-2</c:v>
                </c:pt>
                <c:pt idx="142">
                  <c:v>2.6203528307543803E-2</c:v>
                </c:pt>
                <c:pt idx="143">
                  <c:v>2.6154346346637745E-2</c:v>
                </c:pt>
                <c:pt idx="144">
                  <c:v>2.6106192401426098E-2</c:v>
                </c:pt>
                <c:pt idx="145">
                  <c:v>2.6059031801757119E-2</c:v>
                </c:pt>
                <c:pt idx="146">
                  <c:v>2.601283147597238E-2</c:v>
                </c:pt>
                <c:pt idx="147">
                  <c:v>2.5967559858013987E-2</c:v>
                </c:pt>
                <c:pt idx="148">
                  <c:v>2.5923186801014027E-2</c:v>
                </c:pt>
                <c:pt idx="149">
                  <c:v>2.5879683496840458E-2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E-2D11-4FAD-926F-3EAA0421F7B0}"/>
            </c:ext>
          </c:extLst>
        </c:ser>
        <c:ser>
          <c:idx val="3"/>
          <c:order val="17"/>
          <c:tx>
            <c:v>Control Limits (99%)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'funnel_Limits&amp;Scot'!$V$11:$V$160</c:f>
              <c:numCache>
                <c:formatCode>General</c:formatCode>
                <c:ptCount val="150"/>
                <c:pt idx="0">
                  <c:v>5.7745644990634131E-7</c:v>
                </c:pt>
                <c:pt idx="1">
                  <c:v>5.7715005416309132E-6</c:v>
                </c:pt>
                <c:pt idx="2">
                  <c:v>1.1536201883722758E-5</c:v>
                </c:pt>
                <c:pt idx="3">
                  <c:v>1.7294119029104309E-5</c:v>
                </c:pt>
                <c:pt idx="4">
                  <c:v>2.304526692980388E-5</c:v>
                </c:pt>
                <c:pt idx="5">
                  <c:v>2.8789660489016482E-5</c:v>
                </c:pt>
                <c:pt idx="6">
                  <c:v>5.7410831336553092E-5</c:v>
                </c:pt>
                <c:pt idx="7">
                  <c:v>8.5865351148949482E-5</c:v>
                </c:pt>
                <c:pt idx="8">
                  <c:v>1.1415502873863266E-4</c:v>
                </c:pt>
                <c:pt idx="9">
                  <c:v>1.422816437696852E-4</c:v>
                </c:pt>
                <c:pt idx="10">
                  <c:v>1.7024694738212268E-4</c:v>
                </c:pt>
                <c:pt idx="11">
                  <c:v>1.9805266280198511E-4</c:v>
                </c:pt>
                <c:pt idx="12">
                  <c:v>2.2570048593240985E-4</c:v>
                </c:pt>
                <c:pt idx="13">
                  <c:v>2.5319208593153517E-4</c:v>
                </c:pt>
                <c:pt idx="14">
                  <c:v>2.8052910577343223E-4</c:v>
                </c:pt>
                <c:pt idx="15">
                  <c:v>3.0771316279513277E-4</c:v>
                </c:pt>
                <c:pt idx="16">
                  <c:v>3.347458492291673E-4</c:v>
                </c:pt>
                <c:pt idx="17">
                  <c:v>3.616287327220457E-4</c:v>
                </c:pt>
                <c:pt idx="18">
                  <c:v>3.8836335684005763E-4</c:v>
                </c:pt>
                <c:pt idx="19">
                  <c:v>4.1495124156102541E-4</c:v>
                </c:pt>
                <c:pt idx="20">
                  <c:v>4.4139388375467387E-4</c:v>
                </c:pt>
                <c:pt idx="21">
                  <c:v>4.6769275764964709E-4</c:v>
                </c:pt>
                <c:pt idx="22">
                  <c:v>4.9384931528945078E-4</c:v>
                </c:pt>
                <c:pt idx="23">
                  <c:v>5.1986498697702537E-4</c:v>
                </c:pt>
                <c:pt idx="24">
                  <c:v>5.4574118170743499E-4</c:v>
                </c:pt>
                <c:pt idx="25">
                  <c:v>5.7147928759056926E-4</c:v>
                </c:pt>
                <c:pt idx="26">
                  <c:v>5.9708067226269706E-4</c:v>
                </c:pt>
                <c:pt idx="27">
                  <c:v>6.225466832888145E-4</c:v>
                </c:pt>
                <c:pt idx="28">
                  <c:v>6.4787864855397794E-4</c:v>
                </c:pt>
                <c:pt idx="29">
                  <c:v>6.7307787664590952E-4</c:v>
                </c:pt>
                <c:pt idx="30">
                  <c:v>6.981456572281436E-4</c:v>
                </c:pt>
                <c:pt idx="31">
                  <c:v>7.2308326140388781E-4</c:v>
                </c:pt>
                <c:pt idx="32">
                  <c:v>7.4789194207133412E-4</c:v>
                </c:pt>
                <c:pt idx="33">
                  <c:v>7.7257293427063906E-4</c:v>
                </c:pt>
                <c:pt idx="34">
                  <c:v>7.9712745552243858E-4</c:v>
                </c:pt>
                <c:pt idx="35">
                  <c:v>8.2155670615816838E-4</c:v>
                </c:pt>
                <c:pt idx="36">
                  <c:v>8.4586186964308481E-4</c:v>
                </c:pt>
                <c:pt idx="37">
                  <c:v>8.7004411289117974E-4</c:v>
                </c:pt>
                <c:pt idx="38">
                  <c:v>8.9410458657323048E-4</c:v>
                </c:pt>
                <c:pt idx="39">
                  <c:v>9.1804442541735013E-4</c:v>
                </c:pt>
                <c:pt idx="40">
                  <c:v>9.418647485025033E-4</c:v>
                </c:pt>
                <c:pt idx="41">
                  <c:v>9.6556665954594678E-4</c:v>
                </c:pt>
                <c:pt idx="42">
                  <c:v>9.8915124718305654E-4</c:v>
                </c:pt>
                <c:pt idx="43">
                  <c:v>1.012619585241729E-3</c:v>
                </c:pt>
                <c:pt idx="44">
                  <c:v>1.0359727330099039E-3</c:v>
                </c:pt>
                <c:pt idx="45">
                  <c:v>1.0823376236916502E-3</c:v>
                </c:pt>
                <c:pt idx="46">
                  <c:v>1.1282541125337967E-3</c:v>
                </c:pt>
                <c:pt idx="47">
                  <c:v>1.1737301763557458E-3</c:v>
                </c:pt>
                <c:pt idx="48">
                  <c:v>1.2633918988722739E-3</c:v>
                </c:pt>
                <c:pt idx="49">
                  <c:v>1.4803586637520071E-3</c:v>
                </c:pt>
                <c:pt idx="50">
                  <c:v>1.6877284598863899E-3</c:v>
                </c:pt>
                <c:pt idx="51">
                  <c:v>1.8862568631093527E-3</c:v>
                </c:pt>
                <c:pt idx="52">
                  <c:v>2.0766145537310741E-3</c:v>
                </c:pt>
                <c:pt idx="53">
                  <c:v>2.2593995704859784E-3</c:v>
                </c:pt>
                <c:pt idx="54">
                  <c:v>2.435147426250141E-3</c:v>
                </c:pt>
                <c:pt idx="55">
                  <c:v>2.6043395192197104E-3</c:v>
                </c:pt>
                <c:pt idx="56">
                  <c:v>2.7674101737406274E-3</c:v>
                </c:pt>
                <c:pt idx="57">
                  <c:v>2.9247525707909311E-3</c:v>
                </c:pt>
                <c:pt idx="58">
                  <c:v>3.0767237722103507E-3</c:v>
                </c:pt>
                <c:pt idx="59">
                  <c:v>3.2236490002199272E-3</c:v>
                </c:pt>
                <c:pt idx="60">
                  <c:v>3.3658253010862933E-3</c:v>
                </c:pt>
                <c:pt idx="61">
                  <c:v>3.5035246964585176E-3</c:v>
                </c:pt>
                <c:pt idx="62">
                  <c:v>3.6369969061203059E-3</c:v>
                </c:pt>
                <c:pt idx="63">
                  <c:v>3.7664717103305947E-3</c:v>
                </c:pt>
                <c:pt idx="64">
                  <c:v>4.0142606137554679E-3</c:v>
                </c:pt>
                <c:pt idx="65">
                  <c:v>4.2484028862451589E-3</c:v>
                </c:pt>
                <c:pt idx="66">
                  <c:v>4.4701988768049315E-3</c:v>
                </c:pt>
                <c:pt idx="67">
                  <c:v>4.6807751688886928E-3</c:v>
                </c:pt>
                <c:pt idx="68">
                  <c:v>4.8811140401466089E-3</c:v>
                </c:pt>
                <c:pt idx="69">
                  <c:v>5.0720769427722362E-3</c:v>
                </c:pt>
                <c:pt idx="70">
                  <c:v>5.2544234039074321E-3</c:v>
                </c:pt>
                <c:pt idx="71">
                  <c:v>5.4288263775816425E-3</c:v>
                </c:pt>
                <c:pt idx="72">
                  <c:v>5.5958848183399173E-3</c:v>
                </c:pt>
                <c:pt idx="73">
                  <c:v>6.0580784973985448E-3</c:v>
                </c:pt>
                <c:pt idx="74">
                  <c:v>6.4705028709264988E-3</c:v>
                </c:pt>
                <c:pt idx="75">
                  <c:v>6.8419566381700391E-3</c:v>
                </c:pt>
                <c:pt idx="76">
                  <c:v>7.1791467808989167E-3</c:v>
                </c:pt>
                <c:pt idx="77">
                  <c:v>7.4872974423422266E-3</c:v>
                </c:pt>
                <c:pt idx="78">
                  <c:v>7.7705530560950942E-3</c:v>
                </c:pt>
                <c:pt idx="79">
                  <c:v>8.0322537473983598E-3</c:v>
                </c:pt>
                <c:pt idx="80">
                  <c:v>8.275128585101342E-3</c:v>
                </c:pt>
                <c:pt idx="81">
                  <c:v>8.5014343694380153E-3</c:v>
                </c:pt>
                <c:pt idx="82">
                  <c:v>8.7130573463354444E-3</c:v>
                </c:pt>
                <c:pt idx="83">
                  <c:v>8.9115890963113974E-3</c:v>
                </c:pt>
                <c:pt idx="84">
                  <c:v>9.098384062207766E-3</c:v>
                </c:pt>
                <c:pt idx="85">
                  <c:v>9.2746037830020757E-3</c:v>
                </c:pt>
                <c:pt idx="86">
                  <c:v>9.4412513442238451E-3</c:v>
                </c:pt>
                <c:pt idx="87">
                  <c:v>9.5991985217753172E-3</c:v>
                </c:pt>
                <c:pt idx="88">
                  <c:v>9.7492073956445685E-3</c:v>
                </c:pt>
                <c:pt idx="89">
                  <c:v>9.8919477268992594E-3</c:v>
                </c:pt>
                <c:pt idx="90">
                  <c:v>1.0028011052559634E-2</c:v>
                </c:pt>
                <c:pt idx="91">
                  <c:v>1.015792221176302E-2</c:v>
                </c:pt>
                <c:pt idx="92">
                  <c:v>1.0282148842546612E-2</c:v>
                </c:pt>
                <c:pt idx="93">
                  <c:v>1.0401109261317197E-2</c:v>
                </c:pt>
                <c:pt idx="94">
                  <c:v>1.051517904295235E-2</c:v>
                </c:pt>
                <c:pt idx="95">
                  <c:v>1.062469654910011E-2</c:v>
                </c:pt>
                <c:pt idx="96">
                  <c:v>1.0729967599087932E-2</c:v>
                </c:pt>
                <c:pt idx="97">
                  <c:v>1.0831269437323439E-2</c:v>
                </c:pt>
                <c:pt idx="98">
                  <c:v>1.0928854119896258E-2</c:v>
                </c:pt>
                <c:pt idx="99">
                  <c:v>1.1022951418914514E-2</c:v>
                </c:pt>
                <c:pt idx="100">
                  <c:v>1.111377132421547E-2</c:v>
                </c:pt>
                <c:pt idx="101">
                  <c:v>1.1201506207215557E-2</c:v>
                </c:pt>
                <c:pt idx="102">
                  <c:v>1.1286332699875234E-2</c:v>
                </c:pt>
                <c:pt idx="103">
                  <c:v>1.1368413332348646E-2</c:v>
                </c:pt>
                <c:pt idx="104">
                  <c:v>1.1447897965338629E-2</c:v>
                </c:pt>
                <c:pt idx="105">
                  <c:v>1.1524925047082966E-2</c:v>
                </c:pt>
                <c:pt idx="106">
                  <c:v>1.1599622719950714E-2</c:v>
                </c:pt>
                <c:pt idx="107">
                  <c:v>1.1672109797590476E-2</c:v>
                </c:pt>
                <c:pt idx="108">
                  <c:v>1.1742496630262483E-2</c:v>
                </c:pt>
                <c:pt idx="109">
                  <c:v>1.1810885873259005E-2</c:v>
                </c:pt>
                <c:pt idx="110">
                  <c:v>1.1877373171060713E-2</c:v>
                </c:pt>
                <c:pt idx="111">
                  <c:v>1.1942047768000636E-2</c:v>
                </c:pt>
                <c:pt idx="112">
                  <c:v>1.2004993054642019E-2</c:v>
                </c:pt>
                <c:pt idx="113">
                  <c:v>1.2066287057764604E-2</c:v>
                </c:pt>
                <c:pt idx="114">
                  <c:v>1.2126002880751064E-2</c:v>
                </c:pt>
                <c:pt idx="115">
                  <c:v>1.2184209100234244E-2</c:v>
                </c:pt>
                <c:pt idx="116">
                  <c:v>1.2240970124077625E-2</c:v>
                </c:pt>
                <c:pt idx="117">
                  <c:v>1.2296346515091493E-2</c:v>
                </c:pt>
                <c:pt idx="118">
                  <c:v>1.2350395284316392E-2</c:v>
                </c:pt>
                <c:pt idx="119">
                  <c:v>1.2403170157217131E-2</c:v>
                </c:pt>
                <c:pt idx="120">
                  <c:v>1.245472181571212E-2</c:v>
                </c:pt>
                <c:pt idx="121">
                  <c:v>1.2505098118602773E-2</c:v>
                </c:pt>
                <c:pt idx="122">
                  <c:v>1.2554344302657333E-2</c:v>
                </c:pt>
                <c:pt idx="123">
                  <c:v>1.2602503166335061E-2</c:v>
                </c:pt>
                <c:pt idx="124">
                  <c:v>1.2649615237904258E-2</c:v>
                </c:pt>
                <c:pt idx="125">
                  <c:v>1.2695718929505353E-2</c:v>
                </c:pt>
                <c:pt idx="126">
                  <c:v>1.274085067853444E-2</c:v>
                </c:pt>
                <c:pt idx="127">
                  <c:v>1.2785045077568898E-2</c:v>
                </c:pt>
                <c:pt idx="128">
                  <c:v>1.2828334993922363E-2</c:v>
                </c:pt>
                <c:pt idx="129">
                  <c:v>1.2870751679798571E-2</c:v>
                </c:pt>
                <c:pt idx="130">
                  <c:v>1.2912324873909914E-2</c:v>
                </c:pt>
                <c:pt idx="131">
                  <c:v>1.2953082895335574E-2</c:v>
                </c:pt>
                <c:pt idx="132">
                  <c:v>1.2993052730313695E-2</c:v>
                </c:pt>
                <c:pt idx="133">
                  <c:v>1.3032260112590949E-2</c:v>
                </c:pt>
                <c:pt idx="134">
                  <c:v>1.3070729597890107E-2</c:v>
                </c:pt>
                <c:pt idx="135">
                  <c:v>1.3108484633000383E-2</c:v>
                </c:pt>
                <c:pt idx="136">
                  <c:v>1.3145547619945817E-2</c:v>
                </c:pt>
                <c:pt idx="137">
                  <c:v>1.3181939975642867E-2</c:v>
                </c:pt>
                <c:pt idx="138">
                  <c:v>1.3217682187419073E-2</c:v>
                </c:pt>
                <c:pt idx="139">
                  <c:v>1.3252793864729729E-2</c:v>
                </c:pt>
                <c:pt idx="140">
                  <c:v>1.3287293787377853E-2</c:v>
                </c:pt>
                <c:pt idx="141">
                  <c:v>1.3321199950514952E-2</c:v>
                </c:pt>
                <c:pt idx="142">
                  <c:v>1.3354529606674775E-2</c:v>
                </c:pt>
                <c:pt idx="143">
                  <c:v>1.3387299305069544E-2</c:v>
                </c:pt>
                <c:pt idx="144">
                  <c:v>1.3419524928358042E-2</c:v>
                </c:pt>
                <c:pt idx="145">
                  <c:v>1.3451221727076386E-2</c:v>
                </c:pt>
                <c:pt idx="146">
                  <c:v>1.3482404351906001E-2</c:v>
                </c:pt>
                <c:pt idx="147">
                  <c:v>1.3513086883938203E-2</c:v>
                </c:pt>
                <c:pt idx="148">
                  <c:v>1.3543282863081573E-2</c:v>
                </c:pt>
                <c:pt idx="149">
                  <c:v>1.357300531474589E-2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F-2D11-4FAD-926F-3EAA0421F7B0}"/>
            </c:ext>
          </c:extLst>
        </c:ser>
        <c:ser>
          <c:idx val="19"/>
          <c:order val="18"/>
          <c:tx>
            <c:v>UCL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'funnel_Limits&amp;Scot'!$W$11:$W$160</c:f>
              <c:numCache>
                <c:formatCode>General</c:formatCode>
                <c:ptCount val="150"/>
                <c:pt idx="0">
                  <c:v>86.907372720551635</c:v>
                </c:pt>
                <c:pt idx="1">
                  <c:v>39.908937756684082</c:v>
                </c:pt>
                <c:pt idx="2">
                  <c:v>24.939925267123321</c:v>
                </c:pt>
                <c:pt idx="3">
                  <c:v>18.142906218848303</c:v>
                </c:pt>
                <c:pt idx="4">
                  <c:v>14.260877360984983</c:v>
                </c:pt>
                <c:pt idx="5">
                  <c:v>11.749742901743025</c:v>
                </c:pt>
                <c:pt idx="6">
                  <c:v>6.258724384132913</c:v>
                </c:pt>
                <c:pt idx="7">
                  <c:v>4.2733040931169253</c:v>
                </c:pt>
                <c:pt idx="8">
                  <c:v>3.2487051395303106</c:v>
                </c:pt>
                <c:pt idx="9">
                  <c:v>2.6233391413812828</c:v>
                </c:pt>
                <c:pt idx="10">
                  <c:v>2.2019089552037023</c:v>
                </c:pt>
                <c:pt idx="11">
                  <c:v>1.8986396091562983</c:v>
                </c:pt>
                <c:pt idx="12">
                  <c:v>1.6699438387935865</c:v>
                </c:pt>
                <c:pt idx="13">
                  <c:v>1.4913250199759753</c:v>
                </c:pt>
                <c:pt idx="14">
                  <c:v>1.3479568543551326</c:v>
                </c:pt>
                <c:pt idx="15">
                  <c:v>1.2303401608250129</c:v>
                </c:pt>
                <c:pt idx="16">
                  <c:v>1.1321075199431612</c:v>
                </c:pt>
                <c:pt idx="17">
                  <c:v>1.0488309212031688</c:v>
                </c:pt>
                <c:pt idx="18">
                  <c:v>0.97733562054361722</c:v>
                </c:pt>
                <c:pt idx="19">
                  <c:v>0.91528604815247827</c:v>
                </c:pt>
                <c:pt idx="20">
                  <c:v>0.86092572356659613</c:v>
                </c:pt>
                <c:pt idx="21">
                  <c:v>0.81290825446426918</c:v>
                </c:pt>
                <c:pt idx="22">
                  <c:v>0.77018425693436765</c:v>
                </c:pt>
                <c:pt idx="23">
                  <c:v>0.73192373746575756</c:v>
                </c:pt>
                <c:pt idx="24">
                  <c:v>0.69746160686184433</c:v>
                </c:pt>
                <c:pt idx="25">
                  <c:v>0.66625866385573929</c:v>
                </c:pt>
                <c:pt idx="26">
                  <c:v>0.63787315575979442</c:v>
                </c:pt>
                <c:pt idx="27">
                  <c:v>0.61193971551805748</c:v>
                </c:pt>
                <c:pt idx="28">
                  <c:v>0.58815353554093119</c:v>
                </c:pt>
                <c:pt idx="29">
                  <c:v>0.56625831976492425</c:v>
                </c:pt>
                <c:pt idx="30">
                  <c:v>0.54603700188831095</c:v>
                </c:pt>
                <c:pt idx="31">
                  <c:v>0.52730451613338325</c:v>
                </c:pt>
                <c:pt idx="32">
                  <c:v>0.5099021098240184</c:v>
                </c:pt>
                <c:pt idx="33">
                  <c:v>0.49369282731142916</c:v>
                </c:pt>
                <c:pt idx="34">
                  <c:v>0.47855789313713587</c:v>
                </c:pt>
                <c:pt idx="35">
                  <c:v>0.46439379224508265</c:v>
                </c:pt>
                <c:pt idx="36">
                  <c:v>0.45110989539308871</c:v>
                </c:pt>
                <c:pt idx="37">
                  <c:v>0.43862651457847013</c:v>
                </c:pt>
                <c:pt idx="38">
                  <c:v>0.42687330028969123</c:v>
                </c:pt>
                <c:pt idx="39">
                  <c:v>0.41578791247706026</c:v>
                </c:pt>
                <c:pt idx="40">
                  <c:v>0.4053149122147866</c:v>
                </c:pt>
                <c:pt idx="41">
                  <c:v>0.39540483245118563</c:v>
                </c:pt>
                <c:pt idx="42">
                  <c:v>0.38601339497191456</c:v>
                </c:pt>
                <c:pt idx="43">
                  <c:v>0.377100847421865</c:v>
                </c:pt>
                <c:pt idx="44">
                  <c:v>0.36863139944491752</c:v>
                </c:pt>
                <c:pt idx="45">
                  <c:v>0.35289562970345906</c:v>
                </c:pt>
                <c:pt idx="46">
                  <c:v>0.33858232927676457</c:v>
                </c:pt>
                <c:pt idx="47">
                  <c:v>0.32550654272428475</c:v>
                </c:pt>
                <c:pt idx="48">
                  <c:v>0.30247525685314747</c:v>
                </c:pt>
                <c:pt idx="49">
                  <c:v>0.25825731169732907</c:v>
                </c:pt>
                <c:pt idx="50">
                  <c:v>0.22659688471915893</c:v>
                </c:pt>
                <c:pt idx="51">
                  <c:v>0.20279554204191211</c:v>
                </c:pt>
                <c:pt idx="52">
                  <c:v>0.18423971785794122</c:v>
                </c:pt>
                <c:pt idx="53">
                  <c:v>0.16935969198694198</c:v>
                </c:pt>
                <c:pt idx="54">
                  <c:v>0.15715570914534802</c:v>
                </c:pt>
                <c:pt idx="55">
                  <c:v>0.14696077351024137</c:v>
                </c:pt>
                <c:pt idx="56">
                  <c:v>0.13831280856999004</c:v>
                </c:pt>
                <c:pt idx="57">
                  <c:v>0.13088155182421821</c:v>
                </c:pt>
                <c:pt idx="58">
                  <c:v>0.12442466429368459</c:v>
                </c:pt>
                <c:pt idx="59">
                  <c:v>0.11876028418703745</c:v>
                </c:pt>
                <c:pt idx="60">
                  <c:v>0.11374925905983299</c:v>
                </c:pt>
                <c:pt idx="61">
                  <c:v>0.10928329551622214</c:v>
                </c:pt>
                <c:pt idx="62">
                  <c:v>0.10527684793245841</c:v>
                </c:pt>
                <c:pt idx="63">
                  <c:v>0.1016614384940274</c:v>
                </c:pt>
                <c:pt idx="64">
                  <c:v>9.539191667181797E-2</c:v>
                </c:pt>
                <c:pt idx="65">
                  <c:v>9.0139109029551842E-2</c:v>
                </c:pt>
                <c:pt idx="66">
                  <c:v>8.5670356171787324E-2</c:v>
                </c:pt>
                <c:pt idx="67">
                  <c:v>8.181924374075461E-2</c:v>
                </c:pt>
                <c:pt idx="68">
                  <c:v>7.8463558936617647E-2</c:v>
                </c:pt>
                <c:pt idx="69">
                  <c:v>7.5511504852753389E-2</c:v>
                </c:pt>
                <c:pt idx="70">
                  <c:v>7.2892774737533056E-2</c:v>
                </c:pt>
                <c:pt idx="71">
                  <c:v>7.0552597656540789E-2</c:v>
                </c:pt>
                <c:pt idx="72">
                  <c:v>6.844766174762236E-2</c:v>
                </c:pt>
                <c:pt idx="73">
                  <c:v>6.3228541049853676E-2</c:v>
                </c:pt>
                <c:pt idx="74">
                  <c:v>5.9200549229996194E-2</c:v>
                </c:pt>
                <c:pt idx="75">
                  <c:v>5.5988108924056909E-2</c:v>
                </c:pt>
                <c:pt idx="76">
                  <c:v>5.3359682942410495E-2</c:v>
                </c:pt>
                <c:pt idx="77">
                  <c:v>5.1164553290023743E-2</c:v>
                </c:pt>
                <c:pt idx="78">
                  <c:v>4.9300260416514141E-2</c:v>
                </c:pt>
                <c:pt idx="79">
                  <c:v>4.7694638723371305E-2</c:v>
                </c:pt>
                <c:pt idx="80">
                  <c:v>4.6295337814097635E-2</c:v>
                </c:pt>
                <c:pt idx="81">
                  <c:v>4.5063422388146923E-2</c:v>
                </c:pt>
                <c:pt idx="82">
                  <c:v>4.3969308973033416E-2</c:v>
                </c:pt>
                <c:pt idx="83">
                  <c:v>4.2990099613912591E-2</c:v>
                </c:pt>
                <c:pt idx="84">
                  <c:v>4.2107781596383807E-2</c:v>
                </c:pt>
                <c:pt idx="85">
                  <c:v>4.1307981254633037E-2</c:v>
                </c:pt>
                <c:pt idx="86">
                  <c:v>4.0579082200541954E-2</c:v>
                </c:pt>
                <c:pt idx="87">
                  <c:v>3.991158914357304E-2</c:v>
                </c:pt>
                <c:pt idx="88">
                  <c:v>3.9297660846251831E-2</c:v>
                </c:pt>
                <c:pt idx="89">
                  <c:v>3.8730761844862668E-2</c:v>
                </c:pt>
                <c:pt idx="90">
                  <c:v>3.8205399037200674E-2</c:v>
                </c:pt>
                <c:pt idx="91">
                  <c:v>3.7716919882729537E-2</c:v>
                </c:pt>
                <c:pt idx="92">
                  <c:v>3.7261355981976413E-2</c:v>
                </c:pt>
                <c:pt idx="93">
                  <c:v>3.6835300522201339E-2</c:v>
                </c:pt>
                <c:pt idx="94">
                  <c:v>3.6435811304627919E-2</c:v>
                </c:pt>
                <c:pt idx="95">
                  <c:v>3.606033331149093E-2</c:v>
                </c:pt>
                <c:pt idx="96">
                  <c:v>3.5706636352336146E-2</c:v>
                </c:pt>
                <c:pt idx="97">
                  <c:v>3.5372764458689525E-2</c:v>
                </c:pt>
                <c:pt idx="98">
                  <c:v>3.5056994513394814E-2</c:v>
                </c:pt>
                <c:pt idx="99">
                  <c:v>3.4757802198893621E-2</c:v>
                </c:pt>
                <c:pt idx="100">
                  <c:v>3.4473833791012827E-2</c:v>
                </c:pt>
                <c:pt idx="101">
                  <c:v>3.4203882655254904E-2</c:v>
                </c:pt>
                <c:pt idx="102">
                  <c:v>3.3946869551772341E-2</c:v>
                </c:pt>
                <c:pt idx="103">
                  <c:v>3.3701826044783188E-2</c:v>
                </c:pt>
                <c:pt idx="104">
                  <c:v>3.346788045760557E-2</c:v>
                </c:pt>
                <c:pt idx="105">
                  <c:v>3.3244245926910304E-2</c:v>
                </c:pt>
                <c:pt idx="106">
                  <c:v>3.3030210197339892E-2</c:v>
                </c:pt>
                <c:pt idx="107">
                  <c:v>3.2825126866296239E-2</c:v>
                </c:pt>
                <c:pt idx="108">
                  <c:v>3.2628407842889742E-2</c:v>
                </c:pt>
                <c:pt idx="109">
                  <c:v>3.2439516828083201E-2</c:v>
                </c:pt>
                <c:pt idx="110">
                  <c:v>3.2257963657450664E-2</c:v>
                </c:pt>
                <c:pt idx="111">
                  <c:v>3.2083299375599048E-2</c:v>
                </c:pt>
                <c:pt idx="112">
                  <c:v>3.1915111933615063E-2</c:v>
                </c:pt>
                <c:pt idx="113">
                  <c:v>3.17530224190163E-2</c:v>
                </c:pt>
                <c:pt idx="114">
                  <c:v>3.1596681742463821E-2</c:v>
                </c:pt>
                <c:pt idx="115">
                  <c:v>3.1445767717605072E-2</c:v>
                </c:pt>
                <c:pt idx="116">
                  <c:v>3.1299982480386131E-2</c:v>
                </c:pt>
                <c:pt idx="117">
                  <c:v>3.1159050202414017E-2</c:v>
                </c:pt>
                <c:pt idx="118">
                  <c:v>3.1022715059790519E-2</c:v>
                </c:pt>
                <c:pt idx="119">
                  <c:v>3.0890739424539199E-2</c:v>
                </c:pt>
                <c:pt idx="120">
                  <c:v>3.0762902250514128E-2</c:v>
                </c:pt>
                <c:pt idx="121">
                  <c:v>3.0638997629680503E-2</c:v>
                </c:pt>
                <c:pt idx="122">
                  <c:v>3.0518833498026875E-2</c:v>
                </c:pt>
                <c:pt idx="123">
                  <c:v>3.0402230473216801E-2</c:v>
                </c:pt>
                <c:pt idx="124">
                  <c:v>3.0289020808501314E-2</c:v>
                </c:pt>
                <c:pt idx="125">
                  <c:v>3.0179047449466402E-2</c:v>
                </c:pt>
                <c:pt idx="126">
                  <c:v>3.007216318194017E-2</c:v>
                </c:pt>
                <c:pt idx="127">
                  <c:v>2.9968229860881292E-2</c:v>
                </c:pt>
                <c:pt idx="128">
                  <c:v>2.9867117711354266E-2</c:v>
                </c:pt>
                <c:pt idx="129">
                  <c:v>2.9768704693801211E-2</c:v>
                </c:pt>
                <c:pt idx="130">
                  <c:v>2.9672875926771088E-2</c:v>
                </c:pt>
                <c:pt idx="131">
                  <c:v>2.9579523161090342E-2</c:v>
                </c:pt>
                <c:pt idx="132">
                  <c:v>2.948854430017098E-2</c:v>
                </c:pt>
                <c:pt idx="133">
                  <c:v>2.9399842961770888E-2</c:v>
                </c:pt>
                <c:pt idx="134">
                  <c:v>2.9313328077059678E-2</c:v>
                </c:pt>
                <c:pt idx="135">
                  <c:v>2.9228913523312819E-2</c:v>
                </c:pt>
                <c:pt idx="136">
                  <c:v>2.9146517786967013E-2</c:v>
                </c:pt>
                <c:pt idx="137">
                  <c:v>2.9066063654129566E-2</c:v>
                </c:pt>
                <c:pt idx="138">
                  <c:v>2.8987477925949409E-2</c:v>
                </c:pt>
                <c:pt idx="139">
                  <c:v>2.891069115653502E-2</c:v>
                </c:pt>
                <c:pt idx="140">
                  <c:v>2.8835637411348706E-2</c:v>
                </c:pt>
                <c:pt idx="141">
                  <c:v>2.8762254044221981E-2</c:v>
                </c:pt>
                <c:pt idx="142">
                  <c:v>2.8690481491327628E-2</c:v>
                </c:pt>
                <c:pt idx="143">
                  <c:v>2.8620263080612537E-2</c:v>
                </c:pt>
                <c:pt idx="144">
                  <c:v>2.8551544855345112E-2</c:v>
                </c:pt>
                <c:pt idx="145">
                  <c:v>2.8484275410564062E-2</c:v>
                </c:pt>
                <c:pt idx="146">
                  <c:v>2.8418405741333575E-2</c:v>
                </c:pt>
                <c:pt idx="147">
                  <c:v>2.8353889101815487E-2</c:v>
                </c:pt>
                <c:pt idx="148">
                  <c:v>2.8290680874263018E-2</c:v>
                </c:pt>
                <c:pt idx="149">
                  <c:v>2.8228738447124813E-2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20-2D11-4FAD-926F-3EAA0421F7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4005248"/>
        <c:axId val="64006784"/>
      </c:scatterChart>
      <c:valAx>
        <c:axId val="64005248"/>
        <c:scaling>
          <c:orientation val="minMax"/>
          <c:max val="25000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4006784"/>
        <c:crosses val="autoZero"/>
        <c:crossBetween val="midCat"/>
        <c:majorUnit val="25000"/>
        <c:minorUnit val="4000"/>
      </c:valAx>
      <c:valAx>
        <c:axId val="64006784"/>
        <c:scaling>
          <c:orientation val="minMax"/>
          <c:max val="0.1"/>
          <c:min val="0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64005248"/>
        <c:crosses val="autoZero"/>
        <c:crossBetween val="midCat"/>
        <c:majorUnit val="2.0000000000000011E-2"/>
        <c:minorUnit val="1.0000000000000005E-2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egendEntry>
        <c:idx val="12"/>
        <c:delete val="1"/>
      </c:legendEntry>
      <c:legendEntry>
        <c:idx val="13"/>
        <c:delete val="1"/>
      </c:legendEntry>
      <c:legendEntry>
        <c:idx val="16"/>
        <c:delete val="1"/>
      </c:legendEntry>
      <c:legendEntry>
        <c:idx val="18"/>
        <c:delete val="1"/>
      </c:legendEntry>
      <c:layout>
        <c:manualLayout>
          <c:xMode val="edge"/>
          <c:yMode val="edge"/>
          <c:x val="0.30749587087089525"/>
          <c:y val="8.8158119658119666E-3"/>
          <c:w val="0.38555780780784327"/>
          <c:h val="4.7666025641025914E-2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9370078740157488" l="0.62992125984254665" r="0.23622047244094491" t="0.39370078740157488" header="0.31496062992129004" footer="0.31496062992129004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02927927934619E-2"/>
          <c:y val="5.3612556242969629E-2"/>
          <c:w val="0.92833415915915918"/>
          <c:h val="0.780495726495726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KPI_18!$B$13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KPI_18!$C$11:$Q$11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KPI_18!$C$13:$Q$13</c:f>
              <c:numCache>
                <c:formatCode>###,??0.0;\-#,##0.0;\-;@</c:formatCode>
                <c:ptCount val="15"/>
                <c:pt idx="0">
                  <c:v>18.918918918918919</c:v>
                </c:pt>
                <c:pt idx="1">
                  <c:v>23.809523809523807</c:v>
                </c:pt>
                <c:pt idx="2">
                  <c:v>31.578947368421051</c:v>
                </c:pt>
                <c:pt idx="3">
                  <c:v>16.666666666666664</c:v>
                </c:pt>
                <c:pt idx="4">
                  <c:v>21.052631578947366</c:v>
                </c:pt>
                <c:pt idx="5">
                  <c:v>8.6206896551724146</c:v>
                </c:pt>
                <c:pt idx="6">
                  <c:v>0.98039215686274506</c:v>
                </c:pt>
                <c:pt idx="7">
                  <c:v>10.810810810810811</c:v>
                </c:pt>
                <c:pt idx="8">
                  <c:v>29.487179487179489</c:v>
                </c:pt>
                <c:pt idx="9">
                  <c:v>21.50537634408602</c:v>
                </c:pt>
                <c:pt idx="10">
                  <c:v>50</c:v>
                </c:pt>
                <c:pt idx="11">
                  <c:v>0</c:v>
                </c:pt>
                <c:pt idx="12">
                  <c:v>22.222222222222221</c:v>
                </c:pt>
                <c:pt idx="13">
                  <c:v>20</c:v>
                </c:pt>
                <c:pt idx="14">
                  <c:v>16.925734024179619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CA-41DA-A075-810743D6DD18}"/>
            </c:ext>
          </c:extLst>
        </c:ser>
        <c:ser>
          <c:idx val="0"/>
          <c:order val="1"/>
          <c:tx>
            <c:strRef>
              <c:f>KPI_18!$B$14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KPI_18!$C$11:$Q$11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KPI_18!$C$14:$Q$14</c:f>
              <c:numCache>
                <c:formatCode>###,??0.0;\-#,##0.0;\-;@</c:formatCode>
                <c:ptCount val="15"/>
                <c:pt idx="0">
                  <c:v>39.285714285714285</c:v>
                </c:pt>
                <c:pt idx="1">
                  <c:v>26.315789473684209</c:v>
                </c:pt>
                <c:pt idx="2">
                  <c:v>19.047619047619047</c:v>
                </c:pt>
                <c:pt idx="3">
                  <c:v>18.181818181818183</c:v>
                </c:pt>
                <c:pt idx="4">
                  <c:v>21.875</c:v>
                </c:pt>
                <c:pt idx="5">
                  <c:v>9.7560975609756095</c:v>
                </c:pt>
                <c:pt idx="6">
                  <c:v>1.6666666666666667</c:v>
                </c:pt>
                <c:pt idx="7">
                  <c:v>20.689655172413794</c:v>
                </c:pt>
                <c:pt idx="8">
                  <c:v>25</c:v>
                </c:pt>
                <c:pt idx="9">
                  <c:v>26.47058823529412</c:v>
                </c:pt>
                <c:pt idx="10">
                  <c:v>100</c:v>
                </c:pt>
                <c:pt idx="11">
                  <c:v>100</c:v>
                </c:pt>
                <c:pt idx="12">
                  <c:v>24.242424242424242</c:v>
                </c:pt>
                <c:pt idx="13">
                  <c:v>25</c:v>
                </c:pt>
                <c:pt idx="14">
                  <c:v>20.525059665871119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CA-41DA-A075-810743D6DD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64276352"/>
        <c:axId val="64277888"/>
      </c:barChart>
      <c:catAx>
        <c:axId val="6427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42778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277888"/>
        <c:scaling>
          <c:orientation val="minMax"/>
          <c:max val="65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4276352"/>
        <c:crosses val="autoZero"/>
        <c:crossBetween val="between"/>
        <c:majorUnit val="10"/>
        <c:minorUnit val="2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851374100218752"/>
          <c:y val="1.0416500992400282E-2"/>
          <c:w val="0.16569081193324967"/>
          <c:h val="3.55823752119480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543" l="0.70866141732288601" r="0.70866141732288601" t="0.7480314960630543" header="0.31496062992129198" footer="0.31496062992129198"/>
    <c:pageSetup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87046611468E-2"/>
          <c:y val="6.9159188034188038E-2"/>
          <c:w val="0.93701209677419361"/>
          <c:h val="0.78449252136752057"/>
        </c:manualLayout>
      </c:layout>
      <c:scatterChart>
        <c:scatterStyle val="smoothMarker"/>
        <c:varyColors val="0"/>
        <c:ser>
          <c:idx val="1"/>
          <c:order val="0"/>
          <c:tx>
            <c:strRef>
              <c:f>KPI_19!$C$11</c:f>
              <c:strCache>
                <c:ptCount val="1"/>
                <c:pt idx="0">
                  <c:v>Ayrshire and Arran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0"/>
                  <c:y val="-5.6191887714494718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'funnel_X-axis'!$C$11</c:f>
              <c:numCache>
                <c:formatCode>General</c:formatCode>
                <c:ptCount val="1"/>
                <c:pt idx="0">
                  <c:v>70891</c:v>
                </c:pt>
              </c:numCache>
            </c:numRef>
          </c:xVal>
          <c:yVal>
            <c:numRef>
              <c:f>KPI_19!$C$15</c:f>
              <c:numCache>
                <c:formatCode>###,??0.000;\-#,##0.000;\-;@</c:formatCode>
                <c:ptCount val="1"/>
                <c:pt idx="0">
                  <c:v>0.93382798944859013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0BB0-4CD7-BD3F-3D9FD0B010C2}"/>
            </c:ext>
          </c:extLst>
        </c:ser>
        <c:ser>
          <c:idx val="2"/>
          <c:order val="1"/>
          <c:tx>
            <c:strRef>
              <c:f>KPI_19!$D$11</c:f>
              <c:strCache>
                <c:ptCount val="1"/>
                <c:pt idx="0">
                  <c:v>Borders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4865786251849869E-3"/>
                  <c:y val="-3.2116124818337886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'funnel_X-axis'!$D$11</c:f>
              <c:numCache>
                <c:formatCode>General</c:formatCode>
                <c:ptCount val="1"/>
                <c:pt idx="0">
                  <c:v>26142</c:v>
                </c:pt>
              </c:numCache>
            </c:numRef>
          </c:xVal>
          <c:yVal>
            <c:numRef>
              <c:f>KPI_19!$D$15</c:f>
              <c:numCache>
                <c:formatCode>###,??0.000;\-#,##0.000;\-;@</c:formatCode>
                <c:ptCount val="1"/>
                <c:pt idx="0">
                  <c:v>0.89128605309463704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0BB0-4CD7-BD3F-3D9FD0B010C2}"/>
            </c:ext>
          </c:extLst>
        </c:ser>
        <c:ser>
          <c:idx val="5"/>
          <c:order val="2"/>
          <c:tx>
            <c:strRef>
              <c:f>KPI_19!$E$11</c:f>
              <c:strCache>
                <c:ptCount val="1"/>
                <c:pt idx="0">
                  <c:v>Dumfries and Galloway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8.6136383058669046E-3"/>
                  <c:y val="-5.6723690179635293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'funnel_X-axis'!$E$11</c:f>
              <c:numCache>
                <c:formatCode>General</c:formatCode>
                <c:ptCount val="1"/>
                <c:pt idx="0">
                  <c:v>31778</c:v>
                </c:pt>
              </c:numCache>
            </c:numRef>
          </c:xVal>
          <c:yVal>
            <c:numRef>
              <c:f>KPI_19!$E$15</c:f>
              <c:numCache>
                <c:formatCode>###,??0.000;\-#,##0.000;\-;@</c:formatCode>
                <c:ptCount val="1"/>
                <c:pt idx="0">
                  <c:v>1.0258669519793568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0BB0-4CD7-BD3F-3D9FD0B010C2}"/>
            </c:ext>
          </c:extLst>
        </c:ser>
        <c:ser>
          <c:idx val="6"/>
          <c:order val="3"/>
          <c:tx>
            <c:strRef>
              <c:f>KPI_19!$F$11</c:f>
              <c:strCache>
                <c:ptCount val="1"/>
                <c:pt idx="0">
                  <c:v>Fife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2514186127234362E-2"/>
                  <c:y val="-6.339695337123843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'funnel_X-axis'!$F$11</c:f>
              <c:numCache>
                <c:formatCode>General</c:formatCode>
                <c:ptCount val="1"/>
                <c:pt idx="0">
                  <c:v>65292</c:v>
                </c:pt>
              </c:numCache>
            </c:numRef>
          </c:xVal>
          <c:yVal>
            <c:numRef>
              <c:f>KPI_19!$F$15</c:f>
              <c:numCache>
                <c:formatCode>###,??0.000;\-#,##0.000;\-;@</c:formatCode>
                <c:ptCount val="1"/>
                <c:pt idx="0">
                  <c:v>0.93273295350119467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0BB0-4CD7-BD3F-3D9FD0B010C2}"/>
            </c:ext>
          </c:extLst>
        </c:ser>
        <c:ser>
          <c:idx val="7"/>
          <c:order val="4"/>
          <c:tx>
            <c:strRef>
              <c:f>KPI_19!$G$11</c:f>
              <c:strCache>
                <c:ptCount val="1"/>
                <c:pt idx="0">
                  <c:v>Forth Valley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5092195117351158E-17"/>
                  <c:y val="-2.946706658099091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'funnel_X-axis'!$G$11</c:f>
              <c:numCache>
                <c:formatCode>General</c:formatCode>
                <c:ptCount val="1"/>
                <c:pt idx="0">
                  <c:v>54592</c:v>
                </c:pt>
              </c:numCache>
            </c:numRef>
          </c:xVal>
          <c:yVal>
            <c:numRef>
              <c:f>KPI_19!$G$15</c:f>
              <c:numCache>
                <c:formatCode>###,??0.000;\-#,##0.000;\-;@</c:formatCode>
                <c:ptCount val="1"/>
                <c:pt idx="0">
                  <c:v>0.84444607268464245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0BB0-4CD7-BD3F-3D9FD0B010C2}"/>
            </c:ext>
          </c:extLst>
        </c:ser>
        <c:ser>
          <c:idx val="8"/>
          <c:order val="5"/>
          <c:tx>
            <c:strRef>
              <c:f>KPI_19!$H$11</c:f>
              <c:strCache>
                <c:ptCount val="1"/>
                <c:pt idx="0">
                  <c:v>Grampian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7424255372446739E-3"/>
                  <c:y val="-3.7943502288805053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'funnel_X-axis'!$H$11</c:f>
              <c:numCache>
                <c:formatCode>General</c:formatCode>
                <c:ptCount val="1"/>
                <c:pt idx="0">
                  <c:v>102912</c:v>
                </c:pt>
              </c:numCache>
            </c:numRef>
          </c:xVal>
          <c:yVal>
            <c:numRef>
              <c:f>KPI_19!$H$15</c:f>
              <c:numCache>
                <c:formatCode>###,??0.000;\-#,##0.000;\-;@</c:formatCode>
                <c:ptCount val="1"/>
                <c:pt idx="0">
                  <c:v>0.84538246268656714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0BB0-4CD7-BD3F-3D9FD0B010C2}"/>
            </c:ext>
          </c:extLst>
        </c:ser>
        <c:ser>
          <c:idx val="9"/>
          <c:order val="6"/>
          <c:tx>
            <c:strRef>
              <c:f>KPI_19!$I$11</c:f>
              <c:strCache>
                <c:ptCount val="1"/>
                <c:pt idx="0">
                  <c:v>Greater Glasgow and Clyde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0482407453879354E-2"/>
                  <c:y val="-5.0925327817780038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'funnel_X-axis'!$I$11</c:f>
              <c:numCache>
                <c:formatCode>General</c:formatCode>
                <c:ptCount val="1"/>
                <c:pt idx="0">
                  <c:v>181180</c:v>
                </c:pt>
              </c:numCache>
            </c:numRef>
          </c:xVal>
          <c:yVal>
            <c:numRef>
              <c:f>KPI_19!$I$15</c:f>
              <c:numCache>
                <c:formatCode>###,??0.000;\-#,##0.000;\-;@</c:formatCode>
                <c:ptCount val="1"/>
                <c:pt idx="0">
                  <c:v>0.90848879567281149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D-0BB0-4CD7-BD3F-3D9FD0B010C2}"/>
            </c:ext>
          </c:extLst>
        </c:ser>
        <c:ser>
          <c:idx val="10"/>
          <c:order val="7"/>
          <c:tx>
            <c:strRef>
              <c:f>KPI_19!$J$11</c:f>
              <c:strCache>
                <c:ptCount val="1"/>
                <c:pt idx="0">
                  <c:v>Highland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5.0724758912327327E-2"/>
                  <c:y val="1.8732323551076544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'funnel_X-axis'!$J$11</c:f>
              <c:numCache>
                <c:formatCode>General</c:formatCode>
                <c:ptCount val="1"/>
                <c:pt idx="0">
                  <c:v>67768</c:v>
                </c:pt>
              </c:numCache>
            </c:numRef>
          </c:xVal>
          <c:yVal>
            <c:numRef>
              <c:f>KPI_19!$J$15</c:f>
              <c:numCache>
                <c:formatCode>###,??0.000;\-#,##0.000;\-;@</c:formatCode>
                <c:ptCount val="1"/>
                <c:pt idx="0">
                  <c:v>0.94587415889505377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F-0BB0-4CD7-BD3F-3D9FD0B010C2}"/>
            </c:ext>
          </c:extLst>
        </c:ser>
        <c:ser>
          <c:idx val="11"/>
          <c:order val="8"/>
          <c:tx>
            <c:strRef>
              <c:f>KPI_19!$K$11</c:f>
              <c:strCache>
                <c:ptCount val="1"/>
                <c:pt idx="0">
                  <c:v>Lanarkshire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9.5707092287410057E-4"/>
                  <c:y val="-2.4447029212919694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'funnel_X-axis'!$K$11</c:f>
              <c:numCache>
                <c:formatCode>General</c:formatCode>
                <c:ptCount val="1"/>
                <c:pt idx="0">
                  <c:v>111684</c:v>
                </c:pt>
              </c:numCache>
            </c:numRef>
          </c:xVal>
          <c:yVal>
            <c:numRef>
              <c:f>KPI_19!$K$15</c:f>
              <c:numCache>
                <c:formatCode>###,??0.000;\-#,##0.000;\-;@</c:formatCode>
                <c:ptCount val="1"/>
                <c:pt idx="0">
                  <c:v>0.93298950610651477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1-0BB0-4CD7-BD3F-3D9FD0B010C2}"/>
            </c:ext>
          </c:extLst>
        </c:ser>
        <c:ser>
          <c:idx val="12"/>
          <c:order val="9"/>
          <c:tx>
            <c:strRef>
              <c:f>KPI_19!$L$11</c:f>
              <c:strCache>
                <c:ptCount val="1"/>
                <c:pt idx="0">
                  <c:v>Lothian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6792275066101953E-4"/>
                  <c:y val="-1.090269179728064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'funnel_X-axis'!$L$11</c:f>
              <c:numCache>
                <c:formatCode>General</c:formatCode>
                <c:ptCount val="1"/>
                <c:pt idx="0">
                  <c:v>139770</c:v>
                </c:pt>
              </c:numCache>
            </c:numRef>
          </c:xVal>
          <c:yVal>
            <c:numRef>
              <c:f>KPI_19!$L$15</c:f>
              <c:numCache>
                <c:formatCode>###,??0.000;\-#,##0.000;\-;@</c:formatCode>
                <c:ptCount val="1"/>
                <c:pt idx="0">
                  <c:v>0.89074908778707873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3-0BB0-4CD7-BD3F-3D9FD0B010C2}"/>
            </c:ext>
          </c:extLst>
        </c:ser>
        <c:ser>
          <c:idx val="13"/>
          <c:order val="10"/>
          <c:tx>
            <c:strRef>
              <c:f>KPI_19!$M$11</c:f>
              <c:strCache>
                <c:ptCount val="1"/>
                <c:pt idx="0">
                  <c:v>Orkney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9.5707092287410935E-4"/>
                  <c:y val="-1.613833048335782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0A-42A2-9A75-0FF66C7D017A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'funnel_X-axis'!$M$11</c:f>
              <c:numCache>
                <c:formatCode>General</c:formatCode>
                <c:ptCount val="1"/>
                <c:pt idx="0">
                  <c:v>4599</c:v>
                </c:pt>
              </c:numCache>
            </c:numRef>
          </c:xVal>
          <c:yVal>
            <c:numRef>
              <c:f>KPI_19!$M$15</c:f>
              <c:numCache>
                <c:formatCode>###,??0.000;\-#,##0.000;\-;@</c:formatCode>
                <c:ptCount val="1"/>
                <c:pt idx="0">
                  <c:v>0.73929115025005432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4-0BB0-4CD7-BD3F-3D9FD0B010C2}"/>
            </c:ext>
          </c:extLst>
        </c:ser>
        <c:ser>
          <c:idx val="15"/>
          <c:order val="11"/>
          <c:tx>
            <c:strRef>
              <c:f>KPI_19!$N$11</c:f>
              <c:strCache>
                <c:ptCount val="1"/>
                <c:pt idx="0">
                  <c:v>Shetland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1.0851827786918935E-5"/>
                  <c:y val="-1.6090466143604057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'funnel_X-axis'!$N$11</c:f>
              <c:numCache>
                <c:formatCode>General</c:formatCode>
                <c:ptCount val="1"/>
                <c:pt idx="0">
                  <c:v>4596</c:v>
                </c:pt>
              </c:numCache>
            </c:numRef>
          </c:xVal>
          <c:yVal>
            <c:numRef>
              <c:f>KPI_19!$N$15</c:f>
              <c:numCache>
                <c:formatCode>###,??0.000;\-#,##0.000;\-;@</c:formatCode>
                <c:ptCount val="1"/>
                <c:pt idx="0">
                  <c:v>1.1314186248912097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6-0BB0-4CD7-BD3F-3D9FD0B010C2}"/>
            </c:ext>
          </c:extLst>
        </c:ser>
        <c:ser>
          <c:idx val="16"/>
          <c:order val="12"/>
          <c:tx>
            <c:strRef>
              <c:f>KPI_19!$O$11</c:f>
              <c:strCache>
                <c:ptCount val="1"/>
                <c:pt idx="0">
                  <c:v>Tayside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333399"/>
              </a:solidFill>
              <a:ln>
                <a:solidFill>
                  <a:srgbClr val="333399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7853546143705027E-3"/>
                  <c:y val="-2.151777397781047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0A-42A2-9A75-0FF66C7D017A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'funnel_X-axis'!$O$11</c:f>
              <c:numCache>
                <c:formatCode>General</c:formatCode>
                <c:ptCount val="1"/>
                <c:pt idx="0">
                  <c:v>73494</c:v>
                </c:pt>
              </c:numCache>
            </c:numRef>
          </c:xVal>
          <c:yVal>
            <c:numRef>
              <c:f>KPI_19!$O$15</c:f>
              <c:numCache>
                <c:formatCode>###,??0.000;\-#,##0.000;\-;@</c:formatCode>
                <c:ptCount val="1"/>
                <c:pt idx="0">
                  <c:v>0.96062263586143093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7-0BB0-4CD7-BD3F-3D9FD0B010C2}"/>
            </c:ext>
          </c:extLst>
        </c:ser>
        <c:ser>
          <c:idx val="17"/>
          <c:order val="13"/>
          <c:tx>
            <c:strRef>
              <c:f>KPI_19!$P$11</c:f>
              <c:strCache>
                <c:ptCount val="1"/>
                <c:pt idx="0">
                  <c:v>Western Isles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3.81019731185163E-3"/>
                  <c:y val="-2.170940170940171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0BB0-4CD7-BD3F-3D9FD0B010C2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'funnel_X-axis'!$P$11</c:f>
              <c:numCache>
                <c:formatCode>General</c:formatCode>
                <c:ptCount val="1"/>
                <c:pt idx="0">
                  <c:v>5303</c:v>
                </c:pt>
              </c:numCache>
            </c:numRef>
          </c:xVal>
          <c:yVal>
            <c:numRef>
              <c:f>KPI_19!$P$15</c:f>
              <c:numCache>
                <c:formatCode>###,??0.000;\-#,##0.000;\-;@</c:formatCode>
                <c:ptCount val="1"/>
                <c:pt idx="0">
                  <c:v>0.84857627757872889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9-0BB0-4CD7-BD3F-3D9FD0B010C2}"/>
            </c:ext>
          </c:extLst>
        </c:ser>
        <c:ser>
          <c:idx val="14"/>
          <c:order val="14"/>
          <c:tx>
            <c:strRef>
              <c:f>KPI_19!$Q$11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ysDash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'funnel_Limits&amp;Scot'!$X$11:$X$160</c:f>
              <c:numCache>
                <c:formatCode>General</c:formatCode>
                <c:ptCount val="150"/>
                <c:pt idx="0">
                  <c:v>0.91191392349582612</c:v>
                </c:pt>
                <c:pt idx="1">
                  <c:v>0.91191392349582612</c:v>
                </c:pt>
                <c:pt idx="2">
                  <c:v>0.91191392349582612</c:v>
                </c:pt>
                <c:pt idx="3">
                  <c:v>0.91191392349582612</c:v>
                </c:pt>
                <c:pt idx="4">
                  <c:v>0.91191392349582612</c:v>
                </c:pt>
                <c:pt idx="5">
                  <c:v>0.91191392349582612</c:v>
                </c:pt>
                <c:pt idx="6">
                  <c:v>0.91191392349582612</c:v>
                </c:pt>
                <c:pt idx="7">
                  <c:v>0.91191392349582612</c:v>
                </c:pt>
                <c:pt idx="8">
                  <c:v>0.91191392349582612</c:v>
                </c:pt>
                <c:pt idx="9">
                  <c:v>0.91191392349582612</c:v>
                </c:pt>
                <c:pt idx="10">
                  <c:v>0.91191392349582612</c:v>
                </c:pt>
                <c:pt idx="11">
                  <c:v>0.91191392349582612</c:v>
                </c:pt>
                <c:pt idx="12">
                  <c:v>0.91191392349582612</c:v>
                </c:pt>
                <c:pt idx="13">
                  <c:v>0.91191392349582612</c:v>
                </c:pt>
                <c:pt idx="14">
                  <c:v>0.91191392349582612</c:v>
                </c:pt>
                <c:pt idx="15">
                  <c:v>0.91191392349582612</c:v>
                </c:pt>
                <c:pt idx="16">
                  <c:v>0.91191392349582612</c:v>
                </c:pt>
                <c:pt idx="17">
                  <c:v>0.91191392349582612</c:v>
                </c:pt>
                <c:pt idx="18">
                  <c:v>0.91191392349582612</c:v>
                </c:pt>
                <c:pt idx="19">
                  <c:v>0.91191392349582612</c:v>
                </c:pt>
                <c:pt idx="20">
                  <c:v>0.91191392349582612</c:v>
                </c:pt>
                <c:pt idx="21">
                  <c:v>0.91191392349582612</c:v>
                </c:pt>
                <c:pt idx="22">
                  <c:v>0.91191392349582612</c:v>
                </c:pt>
                <c:pt idx="23">
                  <c:v>0.91191392349582612</c:v>
                </c:pt>
                <c:pt idx="24">
                  <c:v>0.91191392349582612</c:v>
                </c:pt>
                <c:pt idx="25">
                  <c:v>0.91191392349582612</c:v>
                </c:pt>
                <c:pt idx="26">
                  <c:v>0.91191392349582612</c:v>
                </c:pt>
                <c:pt idx="27">
                  <c:v>0.91191392349582612</c:v>
                </c:pt>
                <c:pt idx="28">
                  <c:v>0.91191392349582612</c:v>
                </c:pt>
                <c:pt idx="29">
                  <c:v>0.91191392349582612</c:v>
                </c:pt>
                <c:pt idx="30">
                  <c:v>0.91191392349582612</c:v>
                </c:pt>
                <c:pt idx="31">
                  <c:v>0.91191392349582612</c:v>
                </c:pt>
                <c:pt idx="32">
                  <c:v>0.91191392349582612</c:v>
                </c:pt>
                <c:pt idx="33">
                  <c:v>0.91191392349582612</c:v>
                </c:pt>
                <c:pt idx="34">
                  <c:v>0.91191392349582612</c:v>
                </c:pt>
                <c:pt idx="35">
                  <c:v>0.91191392349582612</c:v>
                </c:pt>
                <c:pt idx="36">
                  <c:v>0.91191392349582612</c:v>
                </c:pt>
                <c:pt idx="37">
                  <c:v>0.91191392349582612</c:v>
                </c:pt>
                <c:pt idx="38">
                  <c:v>0.91191392349582612</c:v>
                </c:pt>
                <c:pt idx="39">
                  <c:v>0.91191392349582612</c:v>
                </c:pt>
                <c:pt idx="40">
                  <c:v>0.91191392349582612</c:v>
                </c:pt>
                <c:pt idx="41">
                  <c:v>0.91191392349582612</c:v>
                </c:pt>
                <c:pt idx="42">
                  <c:v>0.91191392349582612</c:v>
                </c:pt>
                <c:pt idx="43">
                  <c:v>0.91191392349582612</c:v>
                </c:pt>
                <c:pt idx="44">
                  <c:v>0.91191392349582612</c:v>
                </c:pt>
                <c:pt idx="45">
                  <c:v>0.91191392349582612</c:v>
                </c:pt>
                <c:pt idx="46">
                  <c:v>0.91191392349582612</c:v>
                </c:pt>
                <c:pt idx="47">
                  <c:v>0.91191392349582612</c:v>
                </c:pt>
                <c:pt idx="48">
                  <c:v>0.91191392349582612</c:v>
                </c:pt>
                <c:pt idx="49">
                  <c:v>0.91191392349582612</c:v>
                </c:pt>
                <c:pt idx="50">
                  <c:v>0.91191392349582612</c:v>
                </c:pt>
                <c:pt idx="51">
                  <c:v>0.91191392349582612</c:v>
                </c:pt>
                <c:pt idx="52">
                  <c:v>0.91191392349582612</c:v>
                </c:pt>
                <c:pt idx="53">
                  <c:v>0.91191392349582612</c:v>
                </c:pt>
                <c:pt idx="54">
                  <c:v>0.91191392349582612</c:v>
                </c:pt>
                <c:pt idx="55">
                  <c:v>0.91191392349582612</c:v>
                </c:pt>
                <c:pt idx="56">
                  <c:v>0.91191392349582612</c:v>
                </c:pt>
                <c:pt idx="57">
                  <c:v>0.91191392349582612</c:v>
                </c:pt>
                <c:pt idx="58">
                  <c:v>0.91191392349582612</c:v>
                </c:pt>
                <c:pt idx="59">
                  <c:v>0.91191392349582612</c:v>
                </c:pt>
                <c:pt idx="60">
                  <c:v>0.91191392349582612</c:v>
                </c:pt>
                <c:pt idx="61">
                  <c:v>0.91191392349582612</c:v>
                </c:pt>
                <c:pt idx="62">
                  <c:v>0.91191392349582612</c:v>
                </c:pt>
                <c:pt idx="63">
                  <c:v>0.91191392349582612</c:v>
                </c:pt>
                <c:pt idx="64">
                  <c:v>0.91191392349582612</c:v>
                </c:pt>
                <c:pt idx="65">
                  <c:v>0.91191392349582612</c:v>
                </c:pt>
                <c:pt idx="66">
                  <c:v>0.91191392349582612</c:v>
                </c:pt>
                <c:pt idx="67">
                  <c:v>0.91191392349582612</c:v>
                </c:pt>
                <c:pt idx="68">
                  <c:v>0.91191392349582612</c:v>
                </c:pt>
                <c:pt idx="69">
                  <c:v>0.91191392349582612</c:v>
                </c:pt>
                <c:pt idx="70">
                  <c:v>0.91191392349582612</c:v>
                </c:pt>
                <c:pt idx="71">
                  <c:v>0.91191392349582612</c:v>
                </c:pt>
                <c:pt idx="72">
                  <c:v>0.91191392349582612</c:v>
                </c:pt>
                <c:pt idx="73">
                  <c:v>0.91191392349582612</c:v>
                </c:pt>
                <c:pt idx="74">
                  <c:v>0.91191392349582612</c:v>
                </c:pt>
                <c:pt idx="75">
                  <c:v>0.91191392349582612</c:v>
                </c:pt>
                <c:pt idx="76">
                  <c:v>0.91191392349582612</c:v>
                </c:pt>
                <c:pt idx="77">
                  <c:v>0.91191392349582612</c:v>
                </c:pt>
                <c:pt idx="78">
                  <c:v>0.91191392349582612</c:v>
                </c:pt>
                <c:pt idx="79">
                  <c:v>0.91191392349582612</c:v>
                </c:pt>
                <c:pt idx="80">
                  <c:v>0.91191392349582612</c:v>
                </c:pt>
                <c:pt idx="81">
                  <c:v>0.91191392349582612</c:v>
                </c:pt>
                <c:pt idx="82">
                  <c:v>0.91191392349582612</c:v>
                </c:pt>
                <c:pt idx="83">
                  <c:v>0.91191392349582612</c:v>
                </c:pt>
                <c:pt idx="84">
                  <c:v>0.91191392349582612</c:v>
                </c:pt>
                <c:pt idx="85">
                  <c:v>0.91191392349582612</c:v>
                </c:pt>
                <c:pt idx="86">
                  <c:v>0.91191392349582612</c:v>
                </c:pt>
                <c:pt idx="87">
                  <c:v>0.91191392349582612</c:v>
                </c:pt>
                <c:pt idx="88">
                  <c:v>0.91191392349582612</c:v>
                </c:pt>
                <c:pt idx="89">
                  <c:v>0.91191392349582612</c:v>
                </c:pt>
                <c:pt idx="90">
                  <c:v>0.91191392349582612</c:v>
                </c:pt>
                <c:pt idx="91">
                  <c:v>0.91191392349582612</c:v>
                </c:pt>
                <c:pt idx="92">
                  <c:v>0.91191392349582612</c:v>
                </c:pt>
                <c:pt idx="93">
                  <c:v>0.91191392349582612</c:v>
                </c:pt>
                <c:pt idx="94">
                  <c:v>0.91191392349582612</c:v>
                </c:pt>
                <c:pt idx="95">
                  <c:v>0.91191392349582612</c:v>
                </c:pt>
                <c:pt idx="96">
                  <c:v>0.91191392349582612</c:v>
                </c:pt>
                <c:pt idx="97">
                  <c:v>0.91191392349582612</c:v>
                </c:pt>
                <c:pt idx="98">
                  <c:v>0.91191392349582612</c:v>
                </c:pt>
                <c:pt idx="99">
                  <c:v>0.91191392349582612</c:v>
                </c:pt>
                <c:pt idx="100">
                  <c:v>0.91191392349582612</c:v>
                </c:pt>
                <c:pt idx="101">
                  <c:v>0.91191392349582612</c:v>
                </c:pt>
                <c:pt idx="102">
                  <c:v>0.91191392349582612</c:v>
                </c:pt>
                <c:pt idx="103">
                  <c:v>0.91191392349582612</c:v>
                </c:pt>
                <c:pt idx="104">
                  <c:v>0.91191392349582612</c:v>
                </c:pt>
                <c:pt idx="105">
                  <c:v>0.91191392349582612</c:v>
                </c:pt>
                <c:pt idx="106">
                  <c:v>0.91191392349582612</c:v>
                </c:pt>
                <c:pt idx="107">
                  <c:v>0.91191392349582612</c:v>
                </c:pt>
                <c:pt idx="108">
                  <c:v>0.91191392349582612</c:v>
                </c:pt>
                <c:pt idx="109">
                  <c:v>0.91191392349582612</c:v>
                </c:pt>
                <c:pt idx="110">
                  <c:v>0.91191392349582612</c:v>
                </c:pt>
                <c:pt idx="111">
                  <c:v>0.91191392349582612</c:v>
                </c:pt>
                <c:pt idx="112">
                  <c:v>0.91191392349582612</c:v>
                </c:pt>
                <c:pt idx="113">
                  <c:v>0.91191392349582612</c:v>
                </c:pt>
                <c:pt idx="114">
                  <c:v>0.91191392349582612</c:v>
                </c:pt>
                <c:pt idx="115">
                  <c:v>0.91191392349582612</c:v>
                </c:pt>
                <c:pt idx="116">
                  <c:v>0.91191392349582612</c:v>
                </c:pt>
                <c:pt idx="117">
                  <c:v>0.91191392349582612</c:v>
                </c:pt>
                <c:pt idx="118">
                  <c:v>0.91191392349582612</c:v>
                </c:pt>
                <c:pt idx="119">
                  <c:v>0.91191392349582612</c:v>
                </c:pt>
                <c:pt idx="120">
                  <c:v>0.91191392349582612</c:v>
                </c:pt>
                <c:pt idx="121">
                  <c:v>0.91191392349582612</c:v>
                </c:pt>
                <c:pt idx="122">
                  <c:v>0.91191392349582612</c:v>
                </c:pt>
                <c:pt idx="123">
                  <c:v>0.91191392349582612</c:v>
                </c:pt>
                <c:pt idx="124">
                  <c:v>0.91191392349582612</c:v>
                </c:pt>
                <c:pt idx="125">
                  <c:v>0.91191392349582612</c:v>
                </c:pt>
                <c:pt idx="126">
                  <c:v>0.91191392349582612</c:v>
                </c:pt>
                <c:pt idx="127">
                  <c:v>0.91191392349582612</c:v>
                </c:pt>
                <c:pt idx="128">
                  <c:v>0.91191392349582612</c:v>
                </c:pt>
                <c:pt idx="129">
                  <c:v>0.91191392349582612</c:v>
                </c:pt>
                <c:pt idx="130">
                  <c:v>0.91191392349582612</c:v>
                </c:pt>
                <c:pt idx="131">
                  <c:v>0.91191392349582612</c:v>
                </c:pt>
                <c:pt idx="132">
                  <c:v>0.91191392349582612</c:v>
                </c:pt>
                <c:pt idx="133">
                  <c:v>0.91191392349582612</c:v>
                </c:pt>
                <c:pt idx="134">
                  <c:v>0.91191392349582612</c:v>
                </c:pt>
                <c:pt idx="135">
                  <c:v>0.91191392349582612</c:v>
                </c:pt>
                <c:pt idx="136">
                  <c:v>0.91191392349582612</c:v>
                </c:pt>
                <c:pt idx="137">
                  <c:v>0.91191392349582612</c:v>
                </c:pt>
                <c:pt idx="138">
                  <c:v>0.91191392349582612</c:v>
                </c:pt>
                <c:pt idx="139">
                  <c:v>0.91191392349582612</c:v>
                </c:pt>
                <c:pt idx="140">
                  <c:v>0.91191392349582612</c:v>
                </c:pt>
                <c:pt idx="141">
                  <c:v>0.91191392349582612</c:v>
                </c:pt>
                <c:pt idx="142">
                  <c:v>0.91191392349582612</c:v>
                </c:pt>
                <c:pt idx="143">
                  <c:v>0.91191392349582612</c:v>
                </c:pt>
                <c:pt idx="144">
                  <c:v>0.91191392349582612</c:v>
                </c:pt>
                <c:pt idx="145">
                  <c:v>0.91191392349582612</c:v>
                </c:pt>
                <c:pt idx="146">
                  <c:v>0.91191392349582612</c:v>
                </c:pt>
                <c:pt idx="147">
                  <c:v>0.91191392349582612</c:v>
                </c:pt>
                <c:pt idx="148">
                  <c:v>0.91191392349582612</c:v>
                </c:pt>
                <c:pt idx="149">
                  <c:v>0.91191392349582612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A-0BB0-4CD7-BD3F-3D9FD0B010C2}"/>
            </c:ext>
          </c:extLst>
        </c:ser>
        <c:ser>
          <c:idx val="4"/>
          <c:order val="15"/>
          <c:tx>
            <c:v>Warning Limits (95%)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'funnel_Limits&amp;Scot'!$Y$11:$Y$160</c:f>
              <c:numCache>
                <c:formatCode>General</c:formatCode>
                <c:ptCount val="150"/>
                <c:pt idx="0">
                  <c:v>2.1545977779214073E-3</c:v>
                </c:pt>
                <c:pt idx="1">
                  <c:v>2.0681207207874325E-2</c:v>
                </c:pt>
                <c:pt idx="2">
                  <c:v>3.9629801090806702E-2</c:v>
                </c:pt>
                <c:pt idx="3">
                  <c:v>5.7097701539534092E-2</c:v>
                </c:pt>
                <c:pt idx="4">
                  <c:v>7.3285974486081054E-2</c:v>
                </c:pt>
                <c:pt idx="5">
                  <c:v>8.8357671335096657E-2</c:v>
                </c:pt>
                <c:pt idx="6">
                  <c:v>0.15096367675929168</c:v>
                </c:pt>
                <c:pt idx="7">
                  <c:v>0.19890617762071774</c:v>
                </c:pt>
                <c:pt idx="8">
                  <c:v>0.23742158189120929</c:v>
                </c:pt>
                <c:pt idx="9">
                  <c:v>0.26939421888232229</c:v>
                </c:pt>
                <c:pt idx="10">
                  <c:v>0.2965782146346333</c:v>
                </c:pt>
                <c:pt idx="11">
                  <c:v>0.32011735842280398</c:v>
                </c:pt>
                <c:pt idx="12">
                  <c:v>0.34079724921435423</c:v>
                </c:pt>
                <c:pt idx="13">
                  <c:v>0.35917968744226397</c:v>
                </c:pt>
                <c:pt idx="14">
                  <c:v>0.37567962010089889</c:v>
                </c:pt>
                <c:pt idx="15">
                  <c:v>0.39061175097826439</c:v>
                </c:pt>
                <c:pt idx="16">
                  <c:v>0.40422009503357548</c:v>
                </c:pt>
                <c:pt idx="17">
                  <c:v>0.41669744038730266</c:v>
                </c:pt>
                <c:pt idx="18">
                  <c:v>0.4281985792352061</c:v>
                </c:pt>
                <c:pt idx="19">
                  <c:v>0.43884955096956219</c:v>
                </c:pt>
                <c:pt idx="20">
                  <c:v>0.4487542533418134</c:v>
                </c:pt>
                <c:pt idx="21">
                  <c:v>0.45799926947717912</c:v>
                </c:pt>
                <c:pt idx="22">
                  <c:v>0.46665745679942555</c:v>
                </c:pt>
                <c:pt idx="23">
                  <c:v>0.47479065882999416</c:v>
                </c:pt>
                <c:pt idx="24">
                  <c:v>0.48245178402752237</c:v>
                </c:pt>
                <c:pt idx="25">
                  <c:v>0.4896864202552722</c:v>
                </c:pt>
                <c:pt idx="26">
                  <c:v>0.49653410344665977</c:v>
                </c:pt>
                <c:pt idx="27">
                  <c:v>0.50302932526198196</c:v>
                </c:pt>
                <c:pt idx="28">
                  <c:v>0.50920234129852759</c:v>
                </c:pt>
                <c:pt idx="29">
                  <c:v>0.51507982517084105</c:v>
                </c:pt>
                <c:pt idx="30">
                  <c:v>0.52068540224363302</c:v>
                </c:pt>
                <c:pt idx="31">
                  <c:v>0.52604008849563966</c:v>
                </c:pt>
                <c:pt idx="32">
                  <c:v>0.53116265393692841</c:v>
                </c:pt>
                <c:pt idx="33">
                  <c:v>0.53606992553339017</c:v>
                </c:pt>
                <c:pt idx="34">
                  <c:v>0.54077704125813031</c:v>
                </c:pt>
                <c:pt idx="35">
                  <c:v>0.54529766437658267</c:v>
                </c:pt>
                <c:pt idx="36">
                  <c:v>0.54964416516007075</c:v>
                </c:pt>
                <c:pt idx="37">
                  <c:v>0.55382777575465914</c:v>
                </c:pt>
                <c:pt idx="38">
                  <c:v>0.55785872279584692</c:v>
                </c:pt>
                <c:pt idx="39">
                  <c:v>0.56174634147318914</c:v>
                </c:pt>
                <c:pt idx="40">
                  <c:v>0.56549917405226502</c:v>
                </c:pt>
                <c:pt idx="41">
                  <c:v>0.56912505531011548</c:v>
                </c:pt>
                <c:pt idx="42">
                  <c:v>0.57263118690117254</c:v>
                </c:pt>
                <c:pt idx="43">
                  <c:v>0.57602420231879314</c:v>
                </c:pt>
                <c:pt idx="44">
                  <c:v>0.57931022383383979</c:v>
                </c:pt>
                <c:pt idx="45">
                  <c:v>0.58558351262264186</c:v>
                </c:pt>
                <c:pt idx="46">
                  <c:v>0.59149156821218185</c:v>
                </c:pt>
                <c:pt idx="47">
                  <c:v>0.59706938230483109</c:v>
                </c:pt>
                <c:pt idx="48">
                  <c:v>0.60735208781104288</c:v>
                </c:pt>
                <c:pt idx="49">
                  <c:v>0.62900623230316766</c:v>
                </c:pt>
                <c:pt idx="50">
                  <c:v>0.64641561517893698</c:v>
                </c:pt>
                <c:pt idx="51">
                  <c:v>0.66082789513655282</c:v>
                </c:pt>
                <c:pt idx="52">
                  <c:v>0.67302732705893153</c:v>
                </c:pt>
                <c:pt idx="53">
                  <c:v>0.68353586932931121</c:v>
                </c:pt>
                <c:pt idx="54">
                  <c:v>0.69271666641279206</c:v>
                </c:pt>
                <c:pt idx="55">
                  <c:v>0.70083149712338222</c:v>
                </c:pt>
                <c:pt idx="56">
                  <c:v>0.70807463392832271</c:v>
                </c:pt>
                <c:pt idx="57">
                  <c:v>0.71459379088837982</c:v>
                </c:pt>
                <c:pt idx="58">
                  <c:v>0.72050361464444446</c:v>
                </c:pt>
                <c:pt idx="59">
                  <c:v>0.72589467189426615</c:v>
                </c:pt>
                <c:pt idx="60">
                  <c:v>0.73083961232136785</c:v>
                </c:pt>
                <c:pt idx="61">
                  <c:v>0.73539750166587081</c:v>
                </c:pt>
                <c:pt idx="62">
                  <c:v>0.73961693554426933</c:v>
                </c:pt>
                <c:pt idx="63">
                  <c:v>0.74353832061421987</c:v>
                </c:pt>
                <c:pt idx="64">
                  <c:v>0.75061741268596327</c:v>
                </c:pt>
                <c:pt idx="65">
                  <c:v>0.75684939154734521</c:v>
                </c:pt>
                <c:pt idx="66">
                  <c:v>0.7623923612589667</c:v>
                </c:pt>
                <c:pt idx="67">
                  <c:v>0.76736577108708171</c:v>
                </c:pt>
                <c:pt idx="68">
                  <c:v>0.77186181218667316</c:v>
                </c:pt>
                <c:pt idx="69">
                  <c:v>0.77595295093184946</c:v>
                </c:pt>
                <c:pt idx="70">
                  <c:v>0.77969705928033384</c:v>
                </c:pt>
                <c:pt idx="71">
                  <c:v>0.78314099981504448</c:v>
                </c:pt>
                <c:pt idx="72">
                  <c:v>0.78632318786666722</c:v>
                </c:pt>
                <c:pt idx="73">
                  <c:v>0.79459266857169097</c:v>
                </c:pt>
                <c:pt idx="74">
                  <c:v>0.8013908227519646</c:v>
                </c:pt>
                <c:pt idx="75">
                  <c:v>0.80711041492882685</c:v>
                </c:pt>
                <c:pt idx="76">
                  <c:v>0.81201109851317299</c:v>
                </c:pt>
                <c:pt idx="77">
                  <c:v>0.81627241742262768</c:v>
                </c:pt>
                <c:pt idx="78">
                  <c:v>0.82002307391355178</c:v>
                </c:pt>
                <c:pt idx="79">
                  <c:v>0.823358090304941</c:v>
                </c:pt>
                <c:pt idx="80">
                  <c:v>0.82634937467493919</c:v>
                </c:pt>
                <c:pt idx="81">
                  <c:v>0.82905249395954139</c:v>
                </c:pt>
                <c:pt idx="82">
                  <c:v>0.83151116637665623</c:v>
                </c:pt>
                <c:pt idx="83">
                  <c:v>0.83376032929690469</c:v>
                </c:pt>
                <c:pt idx="84">
                  <c:v>0.83582828783500884</c:v>
                </c:pt>
                <c:pt idx="85">
                  <c:v>0.83773825319492357</c:v>
                </c:pt>
                <c:pt idx="86">
                  <c:v>0.83950946573857921</c:v>
                </c:pt>
                <c:pt idx="87">
                  <c:v>0.84115802918847071</c:v>
                </c:pt>
                <c:pt idx="88">
                  <c:v>0.84269753992970675</c:v>
                </c:pt>
                <c:pt idx="89">
                  <c:v>0.84413956840135462</c:v>
                </c:pt>
                <c:pt idx="90">
                  <c:v>0.84549403201530338</c:v>
                </c:pt>
                <c:pt idx="91">
                  <c:v>0.84676948737724267</c:v>
                </c:pt>
                <c:pt idx="92">
                  <c:v>0.84797336168395532</c:v>
                </c:pt>
                <c:pt idx="93">
                  <c:v>0.84911213772589178</c:v>
                </c:pt>
                <c:pt idx="94">
                  <c:v>0.85019150311093306</c:v>
                </c:pt>
                <c:pt idx="95">
                  <c:v>0.85121647161591862</c:v>
                </c:pt>
                <c:pt idx="96">
                  <c:v>0.85219148262145739</c:v>
                </c:pt>
                <c:pt idx="97">
                  <c:v>0.85312048316304478</c:v>
                </c:pt>
                <c:pt idx="98">
                  <c:v>0.85400699608237474</c:v>
                </c:pt>
                <c:pt idx="99">
                  <c:v>0.85485417698070976</c:v>
                </c:pt>
                <c:pt idx="100">
                  <c:v>0.85566486208739634</c:v>
                </c:pt>
                <c:pt idx="101">
                  <c:v>0.85644160870922692</c:v>
                </c:pt>
                <c:pt idx="102">
                  <c:v>0.85718672958340991</c:v>
                </c:pt>
                <c:pt idx="103">
                  <c:v>0.85790232219189555</c:v>
                </c:pt>
                <c:pt idx="104">
                  <c:v>0.85859029388842667</c:v>
                </c:pt>
                <c:pt idx="105">
                  <c:v>0.85925238352780475</c:v>
                </c:pt>
                <c:pt idx="106">
                  <c:v>0.85989018015902774</c:v>
                </c:pt>
                <c:pt idx="107">
                  <c:v>0.86050513924233218</c:v>
                </c:pt>
                <c:pt idx="108">
                  <c:v>0.86109859676892597</c:v>
                </c:pt>
                <c:pt idx="109">
                  <c:v>0.86167178159682978</c:v>
                </c:pt>
                <c:pt idx="110">
                  <c:v>0.86222582626338873</c:v>
                </c:pt>
                <c:pt idx="111">
                  <c:v>0.86276177649204944</c:v>
                </c:pt>
                <c:pt idx="112">
                  <c:v>0.86328059957587</c:v>
                </c:pt>
                <c:pt idx="113">
                  <c:v>0.8637831917914347</c:v>
                </c:pt>
                <c:pt idx="114">
                  <c:v>0.86427038497305253</c:v>
                </c:pt>
                <c:pt idx="115">
                  <c:v>0.8647429523574498</c:v>
                </c:pt>
                <c:pt idx="116">
                  <c:v>0.8652016137928018</c:v>
                </c:pt>
                <c:pt idx="117">
                  <c:v>0.86564704039227136</c:v>
                </c:pt>
                <c:pt idx="118">
                  <c:v>0.86607985870078064</c:v>
                </c:pt>
                <c:pt idx="119">
                  <c:v>0.86650065443410629</c:v>
                </c:pt>
                <c:pt idx="120">
                  <c:v>0.86690997584125817</c:v>
                </c:pt>
                <c:pt idx="121">
                  <c:v>0.86730833673422014</c:v>
                </c:pt>
                <c:pt idx="122">
                  <c:v>0.86769621922328088</c:v>
                </c:pt>
                <c:pt idx="123">
                  <c:v>0.86807407619119958</c:v>
                </c:pt>
                <c:pt idx="124">
                  <c:v>0.86844233353519373</c:v>
                </c:pt>
                <c:pt idx="125">
                  <c:v>0.86880139220207753</c:v>
                </c:pt>
                <c:pt idx="126">
                  <c:v>0.8691516300387534</c:v>
                </c:pt>
                <c:pt idx="127">
                  <c:v>0.86949340347754078</c:v>
                </c:pt>
                <c:pt idx="128">
                  <c:v>0.86982704907349984</c:v>
                </c:pt>
                <c:pt idx="129">
                  <c:v>0.87015288490887799</c:v>
                </c:pt>
                <c:pt idx="130">
                  <c:v>0.87047121187804954</c:v>
                </c:pt>
                <c:pt idx="131">
                  <c:v>0.87078231486479396</c:v>
                </c:pt>
                <c:pt idx="132">
                  <c:v>0.87108646382241428</c:v>
                </c:pt>
                <c:pt idx="133">
                  <c:v>0.87138391476604382</c:v>
                </c:pt>
                <c:pt idx="134">
                  <c:v>0.8716749106854571</c:v>
                </c:pt>
                <c:pt idx="135">
                  <c:v>0.87195968238580712</c:v>
                </c:pt>
                <c:pt idx="136">
                  <c:v>0.87223844926292404</c:v>
                </c:pt>
                <c:pt idx="137">
                  <c:v>0.87251142001911663</c:v>
                </c:pt>
                <c:pt idx="138">
                  <c:v>0.87277879332479558</c:v>
                </c:pt>
                <c:pt idx="139">
                  <c:v>0.8730407584307095</c:v>
                </c:pt>
                <c:pt idx="140">
                  <c:v>0.87329749573508797</c:v>
                </c:pt>
                <c:pt idx="141">
                  <c:v>0.87354917730957005</c:v>
                </c:pt>
                <c:pt idx="142">
                  <c:v>0.87379596738741372</c:v>
                </c:pt>
                <c:pt idx="143">
                  <c:v>0.87403802281714438</c:v>
                </c:pt>
                <c:pt idx="144">
                  <c:v>0.87427549348449707</c:v>
                </c:pt>
                <c:pt idx="145">
                  <c:v>0.87450852270523938</c:v>
                </c:pt>
                <c:pt idx="146">
                  <c:v>0.87473724759122606</c:v>
                </c:pt>
                <c:pt idx="147">
                  <c:v>0.8749617993918124</c:v>
                </c:pt>
                <c:pt idx="148">
                  <c:v>0.8751823038125619</c:v>
                </c:pt>
                <c:pt idx="149">
                  <c:v>0.87539888131301991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B-0BB0-4CD7-BD3F-3D9FD0B010C2}"/>
            </c:ext>
          </c:extLst>
        </c:ser>
        <c:ser>
          <c:idx val="0"/>
          <c:order val="16"/>
          <c:tx>
            <c:v>UWL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'funnel_Limits&amp;Scot'!$Z$11:$Z$160</c:f>
              <c:numCache>
                <c:formatCode>General</c:formatCode>
                <c:ptCount val="150"/>
                <c:pt idx="0">
                  <c:v>79.719624355836586</c:v>
                </c:pt>
                <c:pt idx="1">
                  <c:v>29.0502545772292</c:v>
                </c:pt>
                <c:pt idx="2">
                  <c:v>17.602849301075114</c:v>
                </c:pt>
                <c:pt idx="3">
                  <c:v>12.911040575371793</c:v>
                </c:pt>
                <c:pt idx="4">
                  <c:v>10.352895275972624</c:v>
                </c:pt>
                <c:pt idx="5">
                  <c:v>8.740104350877008</c:v>
                </c:pt>
                <c:pt idx="6">
                  <c:v>5.30474421874339</c:v>
                </c:pt>
                <c:pt idx="7">
                  <c:v>4.0764046791539092</c:v>
                </c:pt>
                <c:pt idx="8">
                  <c:v>3.4365682717945942</c:v>
                </c:pt>
                <c:pt idx="9">
                  <c:v>3.0401630446171302</c:v>
                </c:pt>
                <c:pt idx="10">
                  <c:v>2.7684881518235804</c:v>
                </c:pt>
                <c:pt idx="11">
                  <c:v>2.5695542813118313</c:v>
                </c:pt>
                <c:pt idx="12">
                  <c:v>2.4169112439112772</c:v>
                </c:pt>
                <c:pt idx="13">
                  <c:v>2.2956425853983515</c:v>
                </c:pt>
                <c:pt idx="14">
                  <c:v>2.1966767885972529</c:v>
                </c:pt>
                <c:pt idx="15">
                  <c:v>2.1141685897147626</c:v>
                </c:pt>
                <c:pt idx="16">
                  <c:v>2.044175205865125</c:v>
                </c:pt>
                <c:pt idx="17">
                  <c:v>1.9839364769618173</c:v>
                </c:pt>
                <c:pt idx="18">
                  <c:v>1.9314597701696843</c:v>
                </c:pt>
                <c:pt idx="19">
                  <c:v>1.8852687988675481</c:v>
                </c:pt>
                <c:pt idx="20">
                  <c:v>1.8442453667162044</c:v>
                </c:pt>
                <c:pt idx="21">
                  <c:v>1.8075261767620607</c:v>
                </c:pt>
                <c:pt idx="22">
                  <c:v>1.774433527237566</c:v>
                </c:pt>
                <c:pt idx="23">
                  <c:v>1.7444275531028557</c:v>
                </c:pt>
                <c:pt idx="24">
                  <c:v>1.717072562829975</c:v>
                </c:pt>
                <c:pt idx="25">
                  <c:v>1.6920128307720481</c:v>
                </c:pt>
                <c:pt idx="26">
                  <c:v>1.6689548756627166</c:v>
                </c:pt>
                <c:pt idx="27">
                  <c:v>1.6476542778788916</c:v>
                </c:pt>
                <c:pt idx="28">
                  <c:v>1.6279057302075814</c:v>
                </c:pt>
                <c:pt idx="29">
                  <c:v>1.6095354298667048</c:v>
                </c:pt>
                <c:pt idx="30">
                  <c:v>1.5923951908911556</c:v>
                </c:pt>
                <c:pt idx="31">
                  <c:v>1.5763578377634018</c:v>
                </c:pt>
                <c:pt idx="32">
                  <c:v>1.5613135650838394</c:v>
                </c:pt>
                <c:pt idx="33">
                  <c:v>1.5471670339244048</c:v>
                </c:pt>
                <c:pt idx="34">
                  <c:v>1.5338350358709929</c:v>
                </c:pt>
                <c:pt idx="35">
                  <c:v>1.5212445987855543</c:v>
                </c:pt>
                <c:pt idx="36">
                  <c:v>1.509331439376439</c:v>
                </c:pt>
                <c:pt idx="37">
                  <c:v>1.498038690348698</c:v>
                </c:pt>
                <c:pt idx="38">
                  <c:v>1.4873158466544751</c:v>
                </c:pt>
                <c:pt idx="39">
                  <c:v>1.4771178878564382</c:v>
                </c:pt>
                <c:pt idx="40">
                  <c:v>1.467404543024845</c:v>
                </c:pt>
                <c:pt idx="41">
                  <c:v>1.4581396717365729</c:v>
                </c:pt>
                <c:pt idx="42">
                  <c:v>1.4492907402208561</c:v>
                </c:pt>
                <c:pt idx="43">
                  <c:v>1.4408283759255134</c:v>
                </c:pt>
                <c:pt idx="44">
                  <c:v>1.4327259870675568</c:v>
                </c:pt>
                <c:pt idx="45">
                  <c:v>1.4175067597375854</c:v>
                </c:pt>
                <c:pt idx="46">
                  <c:v>1.4034646151621482</c:v>
                </c:pt>
                <c:pt idx="47">
                  <c:v>1.3904588447868527</c:v>
                </c:pt>
                <c:pt idx="48">
                  <c:v>1.367100201143796</c:v>
                </c:pt>
                <c:pt idx="49">
                  <c:v>1.3203740873037413</c:v>
                </c:pt>
                <c:pt idx="50">
                  <c:v>1.285048301232961</c:v>
                </c:pt>
                <c:pt idx="51">
                  <c:v>1.2571944214358814</c:v>
                </c:pt>
                <c:pt idx="52">
                  <c:v>1.2345378641415263</c:v>
                </c:pt>
                <c:pt idx="53">
                  <c:v>1.2156620159824687</c:v>
                </c:pt>
                <c:pt idx="54">
                  <c:v>1.1996341795280285</c:v>
                </c:pt>
                <c:pt idx="55">
                  <c:v>1.1858127525141249</c:v>
                </c:pt>
                <c:pt idx="56">
                  <c:v>1.1737404387494159</c:v>
                </c:pt>
                <c:pt idx="57">
                  <c:v>1.1630816088665044</c:v>
                </c:pt>
                <c:pt idx="58">
                  <c:v>1.1535837860129949</c:v>
                </c:pt>
                <c:pt idx="59">
                  <c:v>1.1450530142945414</c:v>
                </c:pt>
                <c:pt idx="60">
                  <c:v>1.1373375707115825</c:v>
                </c:pt>
                <c:pt idx="61">
                  <c:v>1.1303168805589947</c:v>
                </c:pt>
                <c:pt idx="62">
                  <c:v>1.1238937832769764</c:v>
                </c:pt>
                <c:pt idx="63">
                  <c:v>1.1179890165234525</c:v>
                </c:pt>
                <c:pt idx="64">
                  <c:v>1.1074838945250602</c:v>
                </c:pt>
                <c:pt idx="65">
                  <c:v>1.0983967079922885</c:v>
                </c:pt>
                <c:pt idx="66">
                  <c:v>1.0904376635655546</c:v>
                </c:pt>
                <c:pt idx="67">
                  <c:v>1.0833932378723896</c:v>
                </c:pt>
                <c:pt idx="68">
                  <c:v>1.0771022456569965</c:v>
                </c:pt>
                <c:pt idx="69">
                  <c:v>1.0714404708294336</c:v>
                </c:pt>
                <c:pt idx="70">
                  <c:v>1.0663104653690116</c:v>
                </c:pt>
                <c:pt idx="71">
                  <c:v>1.0616345834339933</c:v>
                </c:pt>
                <c:pt idx="72">
                  <c:v>1.0573501058109291</c:v>
                </c:pt>
                <c:pt idx="73">
                  <c:v>1.0463749002819349</c:v>
                </c:pt>
                <c:pt idx="74">
                  <c:v>1.0375202954690417</c:v>
                </c:pt>
                <c:pt idx="75">
                  <c:v>1.0301848602031305</c:v>
                </c:pt>
                <c:pt idx="76">
                  <c:v>1.0239810386036263</c:v>
                </c:pt>
                <c:pt idx="77">
                  <c:v>1.0186465212315909</c:v>
                </c:pt>
                <c:pt idx="78">
                  <c:v>1.0139966803945033</c:v>
                </c:pt>
                <c:pt idx="79">
                  <c:v>1.0098973443569446</c:v>
                </c:pt>
                <c:pt idx="80">
                  <c:v>1.006248380066938</c:v>
                </c:pt>
                <c:pt idx="81">
                  <c:v>1.0029733580364697</c:v>
                </c:pt>
                <c:pt idx="82">
                  <c:v>1.0000128062915123</c:v>
                </c:pt>
                <c:pt idx="83">
                  <c:v>0.99731966891895651</c:v>
                </c:pt>
                <c:pt idx="84">
                  <c:v>0.99485616612256822</c:v>
                </c:pt>
                <c:pt idx="85">
                  <c:v>0.99259157216598715</c:v>
                </c:pt>
                <c:pt idx="86">
                  <c:v>0.99050061033046188</c:v>
                </c:pt>
                <c:pt idx="87">
                  <c:v>0.98856227228564897</c:v>
                </c:pt>
                <c:pt idx="88">
                  <c:v>0.98675893542545434</c:v>
                </c:pt>
                <c:pt idx="89">
                  <c:v>0.98507569326126243</c:v>
                </c:pt>
                <c:pt idx="90">
                  <c:v>0.98349984069448748</c:v>
                </c:pt>
                <c:pt idx="91">
                  <c:v>0.98202047357155064</c:v>
                </c:pt>
                <c:pt idx="92">
                  <c:v>0.98062817371999678</c:v>
                </c:pt>
                <c:pt idx="93">
                  <c:v>0.97931475872234663</c:v>
                </c:pt>
                <c:pt idx="94">
                  <c:v>0.97807308128019121</c:v>
                </c:pt>
                <c:pt idx="95">
                  <c:v>0.9768968669661845</c:v>
                </c:pt>
                <c:pt idx="96">
                  <c:v>0.97578058198181972</c:v>
                </c:pt>
                <c:pt idx="97">
                  <c:v>0.97471932458091781</c:v>
                </c:pt>
                <c:pt idx="98">
                  <c:v>0.97370873531496138</c:v>
                </c:pt>
                <c:pt idx="99">
                  <c:v>0.9727449223648279</c:v>
                </c:pt>
                <c:pt idx="100">
                  <c:v>0.97182439905306628</c:v>
                </c:pt>
                <c:pt idx="101">
                  <c:v>0.97094403125774553</c:v>
                </c:pt>
                <c:pt idx="102">
                  <c:v>0.97010099292686469</c:v>
                </c:pt>
                <c:pt idx="103">
                  <c:v>0.96929272825980761</c:v>
                </c:pt>
                <c:pt idx="104">
                  <c:v>0.96851691940712592</c:v>
                </c:pt>
                <c:pt idx="105">
                  <c:v>0.96777145876227821</c:v>
                </c:pt>
                <c:pt idx="106">
                  <c:v>0.96705442509378714</c:v>
                </c:pt>
                <c:pt idx="107">
                  <c:v>0.96636406290463128</c:v>
                </c:pt>
                <c:pt idx="108">
                  <c:v>0.96569876451589387</c:v>
                </c:pt>
                <c:pt idx="109">
                  <c:v>0.96505705445996981</c:v>
                </c:pt>
                <c:pt idx="110">
                  <c:v>0.96443757583977441</c:v>
                </c:pt>
                <c:pt idx="111">
                  <c:v>0.96383907836801197</c:v>
                </c:pt>
                <c:pt idx="112">
                  <c:v>0.9632604078474738</c:v>
                </c:pt>
                <c:pt idx="113">
                  <c:v>0.962700496891715</c:v>
                </c:pt>
                <c:pt idx="114">
                  <c:v>0.96215835671700845</c:v>
                </c:pt>
                <c:pt idx="115">
                  <c:v>0.96163306986250596</c:v>
                </c:pt>
                <c:pt idx="116">
                  <c:v>0.96112378371713958</c:v>
                </c:pt>
                <c:pt idx="117">
                  <c:v>0.96062970474975606</c:v>
                </c:pt>
                <c:pt idx="118">
                  <c:v>0.96015009335400214</c:v>
                </c:pt>
                <c:pt idx="119">
                  <c:v>0.95968425923207479</c:v>
                </c:pt>
                <c:pt idx="120">
                  <c:v>0.9592315572520459</c:v>
                </c:pt>
                <c:pt idx="121">
                  <c:v>0.95879138372243666</c:v>
                </c:pt>
                <c:pt idx="122">
                  <c:v>0.95836317303529395</c:v>
                </c:pt>
                <c:pt idx="123">
                  <c:v>0.95794639463548159</c:v>
                </c:pt>
                <c:pt idx="124">
                  <c:v>0.95754055027939522</c:v>
                </c:pt>
                <c:pt idx="125">
                  <c:v>0.95714517155101264</c:v>
                </c:pt>
                <c:pt idx="126">
                  <c:v>0.95675981760722506</c:v>
                </c:pt>
                <c:pt idx="127">
                  <c:v>0.95638407312786911</c:v>
                </c:pt>
                <c:pt idx="128">
                  <c:v>0.95601754644886239</c:v>
                </c:pt>
                <c:pt idx="129">
                  <c:v>0.95565986785943402</c:v>
                </c:pt>
                <c:pt idx="130">
                  <c:v>0.95531068804668695</c:v>
                </c:pt>
                <c:pt idx="131">
                  <c:v>0.95496967667266008</c:v>
                </c:pt>
                <c:pt idx="132">
                  <c:v>0.95463652107077057</c:v>
                </c:pt>
                <c:pt idx="133">
                  <c:v>0.95431092504998027</c:v>
                </c:pt>
                <c:pt idx="134">
                  <c:v>0.95399260779632611</c:v>
                </c:pt>
                <c:pt idx="135">
                  <c:v>0.95368130286259123</c:v>
                </c:pt>
                <c:pt idx="136">
                  <c:v>0.95337675723788073</c:v>
                </c:pt>
                <c:pt idx="137">
                  <c:v>0.95307873048974479</c:v>
                </c:pt>
                <c:pt idx="138">
                  <c:v>0.95278699397226241</c:v>
                </c:pt>
                <c:pt idx="139">
                  <c:v>0.95250133009417404</c:v>
                </c:pt>
                <c:pt idx="140">
                  <c:v>0.95222153164176326</c:v>
                </c:pt>
                <c:pt idx="141">
                  <c:v>0.95194740115171028</c:v>
                </c:pt>
                <c:pt idx="142">
                  <c:v>0.95167875032962312</c:v>
                </c:pt>
                <c:pt idx="143">
                  <c:v>0.95141539951036291</c:v>
                </c:pt>
                <c:pt idx="144">
                  <c:v>0.95115717715666659</c:v>
                </c:pt>
                <c:pt idx="145">
                  <c:v>0.95090391939289343</c:v>
                </c:pt>
                <c:pt idx="146">
                  <c:v>0.95065546957102709</c:v>
                </c:pt>
                <c:pt idx="147">
                  <c:v>0.95041167786633207</c:v>
                </c:pt>
                <c:pt idx="148">
                  <c:v>0.95017240090029731</c:v>
                </c:pt>
                <c:pt idx="149">
                  <c:v>0.94993750138871769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C-0BB0-4CD7-BD3F-3D9FD0B010C2}"/>
            </c:ext>
          </c:extLst>
        </c:ser>
        <c:ser>
          <c:idx val="3"/>
          <c:order val="17"/>
          <c:tx>
            <c:v>Control Limits (99%)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'funnel_Limits&amp;Scot'!$AA$11:$AA$160</c:f>
              <c:numCache>
                <c:formatCode>General</c:formatCode>
                <c:ptCount val="150"/>
                <c:pt idx="0">
                  <c:v>1.2499354773782979E-3</c:v>
                </c:pt>
                <c:pt idx="1">
                  <c:v>1.2201856869525355E-2</c:v>
                </c:pt>
                <c:pt idx="2">
                  <c:v>2.3782297355800577E-2</c:v>
                </c:pt>
                <c:pt idx="3">
                  <c:v>3.4797848120774244E-2</c:v>
                </c:pt>
                <c:pt idx="4">
                  <c:v>4.5297707646714237E-2</c:v>
                </c:pt>
                <c:pt idx="5">
                  <c:v>5.5324962865787294E-2</c:v>
                </c:pt>
                <c:pt idx="6">
                  <c:v>9.9560758539912975E-2</c:v>
                </c:pt>
                <c:pt idx="7">
                  <c:v>0.13621744445445036</c:v>
                </c:pt>
                <c:pt idx="8">
                  <c:v>0.16737701488717407</c:v>
                </c:pt>
                <c:pt idx="9">
                  <c:v>0.19437539353485173</c:v>
                </c:pt>
                <c:pt idx="10">
                  <c:v>0.21812028033227635</c:v>
                </c:pt>
                <c:pt idx="11">
                  <c:v>0.23925596539865046</c:v>
                </c:pt>
                <c:pt idx="12">
                  <c:v>0.25825583842259126</c:v>
                </c:pt>
                <c:pt idx="13">
                  <c:v>0.27547760525136428</c:v>
                </c:pt>
                <c:pt idx="14">
                  <c:v>0.29119790730312978</c:v>
                </c:pt>
                <c:pt idx="15">
                  <c:v>0.30563492074808019</c:v>
                </c:pt>
                <c:pt idx="16">
                  <c:v>0.31896361515148042</c:v>
                </c:pt>
                <c:pt idx="17">
                  <c:v>0.33132635531873905</c:v>
                </c:pt>
                <c:pt idx="18">
                  <c:v>0.34284045140619612</c:v>
                </c:pt>
                <c:pt idx="19">
                  <c:v>0.35360365231029128</c:v>
                </c:pt>
                <c:pt idx="20">
                  <c:v>0.36369821862294521</c:v>
                </c:pt>
                <c:pt idx="21">
                  <c:v>0.37319399324880875</c:v>
                </c:pt>
                <c:pt idx="22">
                  <c:v>0.38215075107394852</c:v>
                </c:pt>
                <c:pt idx="23">
                  <c:v>0.39062002114938854</c:v>
                </c:pt>
                <c:pt idx="24">
                  <c:v>0.39864651696477799</c:v>
                </c:pt>
                <c:pt idx="25">
                  <c:v>0.40626927146873282</c:v>
                </c:pt>
                <c:pt idx="26">
                  <c:v>0.41352254682776185</c:v>
                </c:pt>
                <c:pt idx="27">
                  <c:v>0.42043657033084658</c:v>
                </c:pt>
                <c:pt idx="28">
                  <c:v>0.42703813468936103</c:v>
                </c:pt>
                <c:pt idx="29">
                  <c:v>0.43335109153290846</c:v>
                </c:pt>
                <c:pt idx="30">
                  <c:v>0.43939676002585848</c:v>
                </c:pt>
                <c:pt idx="31">
                  <c:v>0.44519426746508556</c:v>
                </c:pt>
                <c:pt idx="32">
                  <c:v>0.45076083494729158</c:v>
                </c:pt>
                <c:pt idx="33">
                  <c:v>0.45611201835524684</c:v>
                </c:pt>
                <c:pt idx="34">
                  <c:v>0.46126191275469919</c:v>
                </c:pt>
                <c:pt idx="35">
                  <c:v>0.46622332663912319</c:v>
                </c:pt>
                <c:pt idx="36">
                  <c:v>0.47100793117986423</c:v>
                </c:pt>
                <c:pt idx="37">
                  <c:v>0.47562638864174095</c:v>
                </c:pt>
                <c:pt idx="38">
                  <c:v>0.48008846334077454</c:v>
                </c:pt>
                <c:pt idx="39">
                  <c:v>0.48440311790116081</c:v>
                </c:pt>
                <c:pt idx="40">
                  <c:v>0.48857859707535689</c:v>
                </c:pt>
                <c:pt idx="41">
                  <c:v>0.49262250099601884</c:v>
                </c:pt>
                <c:pt idx="42">
                  <c:v>0.4965418494101182</c:v>
                </c:pt>
                <c:pt idx="43">
                  <c:v>0.5003431381875324</c:v>
                </c:pt>
                <c:pt idx="44">
                  <c:v>0.50403238918619819</c:v>
                </c:pt>
                <c:pt idx="45">
                  <c:v>0.51109675504438745</c:v>
                </c:pt>
                <c:pt idx="46">
                  <c:v>0.517775199599944</c:v>
                </c:pt>
                <c:pt idx="47">
                  <c:v>0.52410275282933705</c:v>
                </c:pt>
                <c:pt idx="48">
                  <c:v>0.53582412629681364</c:v>
                </c:pt>
                <c:pt idx="49">
                  <c:v>0.56074375951134614</c:v>
                </c:pt>
                <c:pt idx="50">
                  <c:v>0.58100547631827537</c:v>
                </c:pt>
                <c:pt idx="51">
                  <c:v>0.597928533358982</c:v>
                </c:pt>
                <c:pt idx="52">
                  <c:v>0.61235699996084181</c:v>
                </c:pt>
                <c:pt idx="53">
                  <c:v>0.62486063007256187</c:v>
                </c:pt>
                <c:pt idx="54">
                  <c:v>0.63584044294195496</c:v>
                </c:pt>
                <c:pt idx="55">
                  <c:v>0.64558834806079912</c:v>
                </c:pt>
                <c:pt idx="56">
                  <c:v>0.65432278906799968</c:v>
                </c:pt>
                <c:pt idx="57">
                  <c:v>0.66221106172284694</c:v>
                </c:pt>
                <c:pt idx="58">
                  <c:v>0.66938383615516606</c:v>
                </c:pt>
                <c:pt idx="59">
                  <c:v>0.67594491867013939</c:v>
                </c:pt>
                <c:pt idx="60">
                  <c:v>0.68197799888255994</c:v>
                </c:pt>
                <c:pt idx="61">
                  <c:v>0.68755142709234385</c:v>
                </c:pt>
                <c:pt idx="62">
                  <c:v>0.69272166917287936</c:v>
                </c:pt>
                <c:pt idx="63">
                  <c:v>0.6975358521088405</c:v>
                </c:pt>
                <c:pt idx="64">
                  <c:v>0.70624883854169773</c:v>
                </c:pt>
                <c:pt idx="65">
                  <c:v>0.71394261961757643</c:v>
                </c:pt>
                <c:pt idx="66">
                  <c:v>0.72080404490767236</c:v>
                </c:pt>
                <c:pt idx="67">
                  <c:v>0.72697496131290162</c:v>
                </c:pt>
                <c:pt idx="68">
                  <c:v>0.73256530983387647</c:v>
                </c:pt>
                <c:pt idx="69">
                  <c:v>0.73766183356254755</c:v>
                </c:pt>
                <c:pt idx="70">
                  <c:v>0.74233403877880133</c:v>
                </c:pt>
                <c:pt idx="71">
                  <c:v>0.74663837975008973</c:v>
                </c:pt>
                <c:pt idx="72">
                  <c:v>0.7506212618995306</c:v>
                </c:pt>
                <c:pt idx="73">
                  <c:v>0.76099685307051657</c:v>
                </c:pt>
                <c:pt idx="74">
                  <c:v>0.76955359439848325</c:v>
                </c:pt>
                <c:pt idx="75">
                  <c:v>0.77677159182879219</c:v>
                </c:pt>
                <c:pt idx="76">
                  <c:v>0.78296971886545985</c:v>
                </c:pt>
                <c:pt idx="77">
                  <c:v>0.78836932194483733</c:v>
                </c:pt>
                <c:pt idx="78">
                  <c:v>0.7931295890994795</c:v>
                </c:pt>
                <c:pt idx="79">
                  <c:v>0.79736838294394241</c:v>
                </c:pt>
                <c:pt idx="80">
                  <c:v>0.80117511622673987</c:v>
                </c:pt>
                <c:pt idx="81">
                  <c:v>0.80461903335880824</c:v>
                </c:pt>
                <c:pt idx="82">
                  <c:v>0.80775471953923839</c:v>
                </c:pt>
                <c:pt idx="83">
                  <c:v>0.81062587277984521</c:v>
                </c:pt>
                <c:pt idx="84">
                  <c:v>0.81326795184707179</c:v>
                </c:pt>
                <c:pt idx="85">
                  <c:v>0.81571007614348101</c:v>
                </c:pt>
                <c:pt idx="86">
                  <c:v>0.81797641538271026</c:v>
                </c:pt>
                <c:pt idx="87">
                  <c:v>0.82008722363749331</c:v>
                </c:pt>
                <c:pt idx="88">
                  <c:v>0.82205962065882932</c:v>
                </c:pt>
                <c:pt idx="89">
                  <c:v>0.82390819044420027</c:v>
                </c:pt>
                <c:pt idx="90">
                  <c:v>0.82564544556919339</c:v>
                </c:pt>
                <c:pt idx="91">
                  <c:v>0.8272821915065568</c:v>
                </c:pt>
                <c:pt idx="92">
                  <c:v>0.82882781546002571</c:v>
                </c:pt>
                <c:pt idx="93">
                  <c:v>0.83029051754606908</c:v>
                </c:pt>
                <c:pt idx="94">
                  <c:v>0.83167749746187336</c:v>
                </c:pt>
                <c:pt idx="95">
                  <c:v>0.83299510643726393</c:v>
                </c:pt>
                <c:pt idx="96">
                  <c:v>0.83424897185940328</c:v>
                </c:pt>
                <c:pt idx="97">
                  <c:v>0.83544410020057802</c:v>
                </c:pt>
                <c:pt idx="98">
                  <c:v>0.83658496258093207</c:v>
                </c:pt>
                <c:pt idx="99">
                  <c:v>0.83767556632899698</c:v>
                </c:pt>
                <c:pt idx="100">
                  <c:v>0.83871951517259258</c:v>
                </c:pt>
                <c:pt idx="101">
                  <c:v>0.83972006013716838</c:v>
                </c:pt>
                <c:pt idx="102">
                  <c:v>0.84068014280245218</c:v>
                </c:pt>
                <c:pt idx="103">
                  <c:v>0.84160243223861142</c:v>
                </c:pt>
                <c:pt idx="104">
                  <c:v>0.84248935668618419</c:v>
                </c:pt>
                <c:pt idx="105">
                  <c:v>0.84334313084233314</c:v>
                </c:pt>
                <c:pt idx="106">
                  <c:v>0.84416577945654381</c:v>
                </c:pt>
                <c:pt idx="107">
                  <c:v>0.84495915781208941</c:v>
                </c:pt>
                <c:pt idx="108">
                  <c:v>0.84572496956809173</c:v>
                </c:pt>
                <c:pt idx="109">
                  <c:v>0.84646478235532785</c:v>
                </c:pt>
                <c:pt idx="110">
                  <c:v>0.84718004145282311</c:v>
                </c:pt>
                <c:pt idx="111">
                  <c:v>0.84787208181849927</c:v>
                </c:pt>
                <c:pt idx="112">
                  <c:v>0.84854213870318007</c:v>
                </c:pt>
                <c:pt idx="113">
                  <c:v>0.84919135704113446</c:v>
                </c:pt>
                <c:pt idx="114">
                  <c:v>0.84982079978056613</c:v>
                </c:pt>
                <c:pt idx="115">
                  <c:v>0.85043145529273922</c:v>
                </c:pt>
                <c:pt idx="116">
                  <c:v>0.85102424397791343</c:v>
                </c:pt>
                <c:pt idx="117">
                  <c:v>0.85160002416908331</c:v>
                </c:pt>
                <c:pt idx="118">
                  <c:v>0.85215959742014724</c:v>
                </c:pt>
                <c:pt idx="119">
                  <c:v>0.85270371325300232</c:v>
                </c:pt>
                <c:pt idx="120">
                  <c:v>0.85323307342786447</c:v>
                </c:pt>
                <c:pt idx="121">
                  <c:v>0.85374833579243103</c:v>
                </c:pt>
                <c:pt idx="122">
                  <c:v>0.8542501177581544</c:v>
                </c:pt>
                <c:pt idx="123">
                  <c:v>0.85473899944561016</c:v>
                </c:pt>
                <c:pt idx="124">
                  <c:v>0.85521552653559163</c:v>
                </c:pt>
                <c:pt idx="125">
                  <c:v>0.85568021285793994</c:v>
                </c:pt>
                <c:pt idx="126">
                  <c:v>0.85613354274618414</c:v>
                </c:pt>
                <c:pt idx="127">
                  <c:v>0.85657597318263934</c:v>
                </c:pt>
                <c:pt idx="128">
                  <c:v>0.85700793575566714</c:v>
                </c:pt>
                <c:pt idx="129">
                  <c:v>0.85742983844825127</c:v>
                </c:pt>
                <c:pt idx="130">
                  <c:v>0.8578420672748136</c:v>
                </c:pt>
                <c:pt idx="131">
                  <c:v>0.85824498778127378</c:v>
                </c:pt>
                <c:pt idx="132">
                  <c:v>0.8586389464216615</c:v>
                </c:pt>
                <c:pt idx="133">
                  <c:v>0.85902427182312135</c:v>
                </c:pt>
                <c:pt idx="134">
                  <c:v>0.85940127594985571</c:v>
                </c:pt>
                <c:pt idx="135">
                  <c:v>0.85977025517542072</c:v>
                </c:pt>
                <c:pt idx="136">
                  <c:v>0.86013149127178423</c:v>
                </c:pt>
                <c:pt idx="137">
                  <c:v>0.86048525232269057</c:v>
                </c:pt>
                <c:pt idx="138">
                  <c:v>0.86083179356807904</c:v>
                </c:pt>
                <c:pt idx="139">
                  <c:v>0.86117135818563517</c:v>
                </c:pt>
                <c:pt idx="140">
                  <c:v>0.86150417801493551</c:v>
                </c:pt>
                <c:pt idx="141">
                  <c:v>0.86183047422910397</c:v>
                </c:pt>
                <c:pt idx="142">
                  <c:v>0.86215045795842593</c:v>
                </c:pt>
                <c:pt idx="143">
                  <c:v>0.86246433086992624</c:v>
                </c:pt>
                <c:pt idx="144">
                  <c:v>0.86277228570654652</c:v>
                </c:pt>
                <c:pt idx="145">
                  <c:v>0.86307450678921038</c:v>
                </c:pt>
                <c:pt idx="146">
                  <c:v>0.8633711704847592</c:v>
                </c:pt>
                <c:pt idx="147">
                  <c:v>0.86366244564246597</c:v>
                </c:pt>
                <c:pt idx="148">
                  <c:v>0.86394849400160101</c:v>
                </c:pt>
                <c:pt idx="149">
                  <c:v>0.86422947057228183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D-0BB0-4CD7-BD3F-3D9FD0B010C2}"/>
            </c:ext>
          </c:extLst>
        </c:ser>
        <c:ser>
          <c:idx val="19"/>
          <c:order val="18"/>
          <c:tx>
            <c:v>UCL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'funnel_Limits&amp;Scot'!$AB$11:$AB$160</c:f>
              <c:numCache>
                <c:formatCode>General</c:formatCode>
                <c:ptCount val="150"/>
                <c:pt idx="0">
                  <c:v>87.139876227268999</c:v>
                </c:pt>
                <c:pt idx="1">
                  <c:v>40.969594118356838</c:v>
                </c:pt>
                <c:pt idx="2">
                  <c:v>26.256260292151268</c:v>
                </c:pt>
                <c:pt idx="3">
                  <c:v>19.569583824730749</c:v>
                </c:pt>
                <c:pt idx="4">
                  <c:v>15.746369641427254</c:v>
                </c:pt>
                <c:pt idx="5">
                  <c:v>13.27004680868073</c:v>
                </c:pt>
                <c:pt idx="6">
                  <c:v>7.8328560371189475</c:v>
                </c:pt>
                <c:pt idx="7">
                  <c:v>5.8462542619479123</c:v>
                </c:pt>
                <c:pt idx="8">
                  <c:v>4.8088164858933222</c:v>
                </c:pt>
                <c:pt idx="9">
                  <c:v>4.1676448799215198</c:v>
                </c:pt>
                <c:pt idx="10">
                  <c:v>3.7300213944062057</c:v>
                </c:pt>
                <c:pt idx="11">
                  <c:v>3.4110581764773689</c:v>
                </c:pt>
                <c:pt idx="12">
                  <c:v>3.1674727710567256</c:v>
                </c:pt>
                <c:pt idx="13">
                  <c:v>2.9748482071124149</c:v>
                </c:pt>
                <c:pt idx="14">
                  <c:v>2.8183462519468976</c:v>
                </c:pt>
                <c:pt idx="15">
                  <c:v>2.6884191461533242</c:v>
                </c:pt>
                <c:pt idx="16">
                  <c:v>2.5786381847878239</c:v>
                </c:pt>
                <c:pt idx="17">
                  <c:v>2.484512050799593</c:v>
                </c:pt>
                <c:pt idx="18">
                  <c:v>2.4028053726659939</c:v>
                </c:pt>
                <c:pt idx="19">
                  <c:v>2.3311265319188545</c:v>
                </c:pt>
                <c:pt idx="20">
                  <c:v>2.2676681487873935</c:v>
                </c:pt>
                <c:pt idx="21">
                  <c:v>2.2110380276842347</c:v>
                </c:pt>
                <c:pt idx="22">
                  <c:v>2.1601457467068235</c:v>
                </c:pt>
                <c:pt idx="23">
                  <c:v>2.114124603218555</c:v>
                </c:pt>
                <c:pt idx="24">
                  <c:v>2.0722766702726094</c:v>
                </c:pt>
                <c:pt idx="25">
                  <c:v>2.0340333417971106</c:v>
                </c:pt>
                <c:pt idx="26">
                  <c:v>1.9989264912360132</c:v>
                </c:pt>
                <c:pt idx="27">
                  <c:v>1.9665670487505904</c:v>
                </c:pt>
                <c:pt idx="28">
                  <c:v>1.9366288573114157</c:v>
                </c:pt>
                <c:pt idx="29">
                  <c:v>1.9088363463639155</c:v>
                </c:pt>
                <c:pt idx="30">
                  <c:v>1.8829550071624308</c:v>
                </c:pt>
                <c:pt idx="31">
                  <c:v>1.8587839520042975</c:v>
                </c:pt>
                <c:pt idx="32">
                  <c:v>1.8361500426824298</c:v>
                </c:pt>
                <c:pt idx="33">
                  <c:v>1.8149032140541577</c:v>
                </c:pt>
                <c:pt idx="34">
                  <c:v>1.794912717381832</c:v>
                </c:pt>
                <c:pt idx="35">
                  <c:v>1.7760640784297663</c:v>
                </c:pt>
                <c:pt idx="36">
                  <c:v>1.7582566160212376</c:v>
                </c:pt>
                <c:pt idx="37">
                  <c:v>1.7414014037668206</c:v>
                </c:pt>
                <c:pt idx="38">
                  <c:v>1.7254195849737215</c:v>
                </c:pt>
                <c:pt idx="39">
                  <c:v>1.7102409710879971</c:v>
                </c:pt>
                <c:pt idx="40">
                  <c:v>1.6958028693248335</c:v>
                </c:pt>
                <c:pt idx="41">
                  <c:v>1.6820490967577133</c:v>
                </c:pt>
                <c:pt idx="42">
                  <c:v>1.6689291470279781</c:v>
                </c:pt>
                <c:pt idx="43">
                  <c:v>1.6563974826950651</c:v>
                </c:pt>
                <c:pt idx="44">
                  <c:v>1.6444129315784044</c:v>
                </c:pt>
                <c:pt idx="45">
                  <c:v>1.6219392760375693</c:v>
                </c:pt>
                <c:pt idx="46">
                  <c:v>1.6012481742650624</c:v>
                </c:pt>
                <c:pt idx="47">
                  <c:v>1.5821229508318442</c:v>
                </c:pt>
                <c:pt idx="48">
                  <c:v>1.5478695479050746</c:v>
                </c:pt>
                <c:pt idx="49">
                  <c:v>1.4797345200471796</c:v>
                </c:pt>
                <c:pt idx="50">
                  <c:v>1.4285813019925915</c:v>
                </c:pt>
                <c:pt idx="51">
                  <c:v>1.3884768301096184</c:v>
                </c:pt>
                <c:pt idx="52">
                  <c:v>1.3560107899959166</c:v>
                </c:pt>
                <c:pt idx="53">
                  <c:v>1.3290723203212764</c:v>
                </c:pt>
                <c:pt idx="54">
                  <c:v>1.3062790219162348</c:v>
                </c:pt>
                <c:pt idx="55">
                  <c:v>1.2866843706655859</c:v>
                </c:pt>
                <c:pt idx="56">
                  <c:v>1.2696165228007654</c:v>
                </c:pt>
                <c:pt idx="57">
                  <c:v>1.2545842026570384</c:v>
                </c:pt>
                <c:pt idx="58">
                  <c:v>1.241219078478875</c:v>
                </c:pt>
                <c:pt idx="59">
                  <c:v>1.2292390485057612</c:v>
                </c:pt>
                <c:pt idx="60">
                  <c:v>1.2184240468183307</c:v>
                </c:pt>
                <c:pt idx="61">
                  <c:v>1.2085996303322184</c:v>
                </c:pt>
                <c:pt idx="62">
                  <c:v>1.1996255601243</c:v>
                </c:pt>
                <c:pt idx="63">
                  <c:v>1.191387679660971</c:v>
                </c:pt>
                <c:pt idx="64">
                  <c:v>1.1767604709985511</c:v>
                </c:pt>
                <c:pt idx="65">
                  <c:v>1.1641376266956935</c:v>
                </c:pt>
                <c:pt idx="66">
                  <c:v>1.1531050687680702</c:v>
                </c:pt>
                <c:pt idx="67">
                  <c:v>1.1433586135518561</c:v>
                </c:pt>
                <c:pt idx="68">
                  <c:v>1.1346692539472145</c:v>
                </c:pt>
                <c:pt idx="69">
                  <c:v>1.1268609349492797</c:v>
                </c:pt>
                <c:pt idx="70">
                  <c:v>1.1197958447344591</c:v>
                </c:pt>
                <c:pt idx="71">
                  <c:v>1.1133643969083058</c:v>
                </c:pt>
                <c:pt idx="72">
                  <c:v>1.1074782357269091</c:v>
                </c:pt>
                <c:pt idx="73">
                  <c:v>1.0924306466613136</c:v>
                </c:pt>
                <c:pt idx="74">
                  <c:v>1.0803228894294592</c:v>
                </c:pt>
                <c:pt idx="75">
                  <c:v>1.0703146278064912</c:v>
                </c:pt>
                <c:pt idx="76">
                  <c:v>1.0618661721493983</c:v>
                </c:pt>
                <c:pt idx="77">
                  <c:v>1.0546132797851138</c:v>
                </c:pt>
                <c:pt idx="78">
                  <c:v>1.0483002028606707</c:v>
                </c:pt>
                <c:pt idx="79">
                  <c:v>1.0427414820830383</c:v>
                </c:pt>
                <c:pt idx="80">
                  <c:v>1.0377989693042766</c:v>
                </c:pt>
                <c:pt idx="81">
                  <c:v>1.0333673964629779</c:v>
                </c:pt>
                <c:pt idx="82">
                  <c:v>1.0293649756336576</c:v>
                </c:pt>
                <c:pt idx="83">
                  <c:v>1.025727082829474</c:v>
                </c:pt>
                <c:pt idx="84">
                  <c:v>1.022401898425525</c:v>
                </c:pt>
                <c:pt idx="85">
                  <c:v>1.0193473267788054</c:v>
                </c:pt>
                <c:pt idx="86">
                  <c:v>1.016528774360649</c:v>
                </c:pt>
                <c:pt idx="87">
                  <c:v>1.0139175175460118</c:v>
                </c:pt>
                <c:pt idx="88">
                  <c:v>1.0114894838161219</c:v>
                </c:pt>
                <c:pt idx="89">
                  <c:v>1.0092243281958089</c:v>
                </c:pt>
                <c:pt idx="90">
                  <c:v>1.0071047240557625</c:v>
                </c:pt>
                <c:pt idx="91">
                  <c:v>1.0051158119169044</c:v>
                </c:pt>
                <c:pt idx="92">
                  <c:v>1.0032447663158859</c:v>
                </c:pt>
                <c:pt idx="93">
                  <c:v>1.0014804519958569</c:v>
                </c:pt>
                <c:pt idx="94">
                  <c:v>0.99981314845966929</c:v>
                </c:pt>
                <c:pt idx="95">
                  <c:v>0.99823432739706863</c:v>
                </c:pt>
                <c:pt idx="96">
                  <c:v>0.99673647140706301</c:v>
                </c:pt>
                <c:pt idx="97">
                  <c:v>0.99531292526486725</c:v>
                </c:pt>
                <c:pt idx="98">
                  <c:v>0.99395777305327104</c:v>
                </c:pt>
                <c:pt idx="99">
                  <c:v>0.99266573601082075</c:v>
                </c:pt>
                <c:pt idx="100">
                  <c:v>0.99143208709533992</c:v>
                </c:pt>
                <c:pt idx="101">
                  <c:v>0.99025257912672826</c:v>
                </c:pt>
                <c:pt idx="102">
                  <c:v>0.98912338403233202</c:v>
                </c:pt>
                <c:pt idx="103">
                  <c:v>0.9880410412248174</c:v>
                </c:pt>
                <c:pt idx="104">
                  <c:v>0.98700241353480955</c:v>
                </c:pt>
                <c:pt idx="105">
                  <c:v>0.98600464942671506</c:v>
                </c:pt>
                <c:pt idx="106">
                  <c:v>0.98504515046668395</c:v>
                </c:pt>
                <c:pt idx="107">
                  <c:v>0.98412154320194989</c:v>
                </c:pt>
                <c:pt idx="108">
                  <c:v>0.98323165476223739</c:v>
                </c:pt>
                <c:pt idx="109">
                  <c:v>0.98237349161520404</c:v>
                </c:pt>
                <c:pt idx="110">
                  <c:v>0.98154522100555153</c:v>
                </c:pt>
                <c:pt idx="111">
                  <c:v>0.9807451546864987</c:v>
                </c:pt>
                <c:pt idx="112">
                  <c:v>0.97997173461666742</c:v>
                </c:pt>
                <c:pt idx="113">
                  <c:v>0.97922352034803106</c:v>
                </c:pt>
                <c:pt idx="114">
                  <c:v>0.97849917787382279</c:v>
                </c:pt>
                <c:pt idx="115">
                  <c:v>0.97779746974095016</c:v>
                </c:pt>
                <c:pt idx="116">
                  <c:v>0.97711724626103946</c:v>
                </c:pt>
                <c:pt idx="117">
                  <c:v>0.97645743767881565</c:v>
                </c:pt>
                <c:pt idx="118">
                  <c:v>0.97581704717708528</c:v>
                </c:pt>
                <c:pt idx="119">
                  <c:v>0.97519514461479384</c:v>
                </c:pt>
                <c:pt idx="120">
                  <c:v>0.97459086090914293</c:v>
                </c:pt>
                <c:pt idx="121">
                  <c:v>0.97400338298497835</c:v>
                </c:pt>
                <c:pt idx="122">
                  <c:v>0.97343194922502541</c:v>
                </c:pt>
                <c:pt idx="123">
                  <c:v>0.97287584536336935</c:v>
                </c:pt>
                <c:pt idx="124">
                  <c:v>0.97233440077206745</c:v>
                </c:pt>
                <c:pt idx="125">
                  <c:v>0.97180698509721808</c:v>
                </c:pt>
                <c:pt idx="126">
                  <c:v>0.97129300520629958</c:v>
                </c:pt>
                <c:pt idx="127">
                  <c:v>0.97079190241333646</c:v>
                </c:pt>
                <c:pt idx="128">
                  <c:v>0.97030314995251199</c:v>
                </c:pt>
                <c:pt idx="129">
                  <c:v>0.9698262506743861</c:v>
                </c:pt>
                <c:pt idx="130">
                  <c:v>0.9693607349419181</c:v>
                </c:pt>
                <c:pt idx="131">
                  <c:v>0.9689061587061476</c:v>
                </c:pt>
                <c:pt idx="132">
                  <c:v>0.96846210174369884</c:v>
                </c:pt>
                <c:pt idx="133">
                  <c:v>0.96802816604027453</c:v>
                </c:pt>
                <c:pt idx="134">
                  <c:v>0.96760397430607492</c:v>
                </c:pt>
                <c:pt idx="135">
                  <c:v>0.96718916861061166</c:v>
                </c:pt>
                <c:pt idx="136">
                  <c:v>0.96678340912574068</c:v>
                </c:pt>
                <c:pt idx="137">
                  <c:v>0.96638637296692853</c:v>
                </c:pt>
                <c:pt idx="138">
                  <c:v>0.96599775312381353</c:v>
                </c:pt>
                <c:pt idx="139">
                  <c:v>0.9656172574720413</c:v>
                </c:pt>
                <c:pt idx="140">
                  <c:v>0.96524460785919142</c:v>
                </c:pt>
                <c:pt idx="141">
                  <c:v>0.96487953925831182</c:v>
                </c:pt>
                <c:pt idx="142">
                  <c:v>0.96452179898324097</c:v>
                </c:pt>
                <c:pt idx="143">
                  <c:v>0.96417114596045739</c:v>
                </c:pt>
                <c:pt idx="144">
                  <c:v>0.96382735005271203</c:v>
                </c:pt>
                <c:pt idx="145">
                  <c:v>0.96349019143014913</c:v>
                </c:pt>
                <c:pt idx="146">
                  <c:v>0.96315945998502739</c:v>
                </c:pt>
                <c:pt idx="147">
                  <c:v>0.96283495478651482</c:v>
                </c:pt>
                <c:pt idx="148">
                  <c:v>0.96251648357236119</c:v>
                </c:pt>
                <c:pt idx="149">
                  <c:v>0.96220386227453047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E-0BB0-4CD7-BD3F-3D9FD0B010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660800"/>
        <c:axId val="89707648"/>
      </c:scatterChart>
      <c:valAx>
        <c:axId val="89660800"/>
        <c:scaling>
          <c:orientation val="minMax"/>
          <c:max val="25000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89707648"/>
        <c:crosses val="autoZero"/>
        <c:crossBetween val="midCat"/>
        <c:majorUnit val="25000"/>
        <c:minorUnit val="4000"/>
      </c:valAx>
      <c:valAx>
        <c:axId val="89707648"/>
        <c:scaling>
          <c:orientation val="minMax"/>
          <c:max val="1.4"/>
          <c:min val="0.4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89660800"/>
        <c:crosses val="autoZero"/>
        <c:crossBetween val="midCat"/>
        <c:majorUnit val="0.1"/>
        <c:minorUnit val="0.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egendEntry>
        <c:idx val="12"/>
        <c:delete val="1"/>
      </c:legendEntry>
      <c:legendEntry>
        <c:idx val="13"/>
        <c:delete val="1"/>
      </c:legendEntry>
      <c:legendEntry>
        <c:idx val="16"/>
        <c:delete val="1"/>
      </c:legendEntry>
      <c:legendEntry>
        <c:idx val="18"/>
        <c:delete val="1"/>
      </c:legendEntry>
      <c:layout>
        <c:manualLayout>
          <c:xMode val="edge"/>
          <c:yMode val="edge"/>
          <c:x val="0.30463551051051024"/>
          <c:y val="8.8158119658119666E-3"/>
          <c:w val="0.38555780780784393"/>
          <c:h val="4.7666025641025914E-2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9370078740157488" l="0.62992125984254665" r="0.23622047244094491" t="0.39370078740157488" header="0.31496062992129042" footer="0.3149606299212904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488138138138934E-2"/>
          <c:y val="6.4209829059829054E-2"/>
          <c:w val="0.94121006006005958"/>
          <c:h val="0.78541196581189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KPI_19!$B$13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KPI_19!$C$11:$Q$11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KPI_19!$C$13:$Q$13</c:f>
              <c:numCache>
                <c:formatCode>###,??0.000;\-#,##0.000;\-;@</c:formatCode>
                <c:ptCount val="15"/>
                <c:pt idx="0">
                  <c:v>1.3456535390688078</c:v>
                </c:pt>
                <c:pt idx="1">
                  <c:v>1.2515042117930204</c:v>
                </c:pt>
                <c:pt idx="2">
                  <c:v>1.3614433943559581</c:v>
                </c:pt>
                <c:pt idx="3">
                  <c:v>1.232744783306581</c:v>
                </c:pt>
                <c:pt idx="4">
                  <c:v>1.1513662879950874</c:v>
                </c:pt>
                <c:pt idx="5">
                  <c:v>1.1427313480627601</c:v>
                </c:pt>
                <c:pt idx="6">
                  <c:v>1.2752970664686223</c:v>
                </c:pt>
                <c:pt idx="7">
                  <c:v>1.277837505759484</c:v>
                </c:pt>
                <c:pt idx="8">
                  <c:v>1.2819313184242538</c:v>
                </c:pt>
                <c:pt idx="9">
                  <c:v>1.2221304706853839</c:v>
                </c:pt>
                <c:pt idx="10">
                  <c:v>1.1711711711711712</c:v>
                </c:pt>
                <c:pt idx="11">
                  <c:v>1.6488413547237075</c:v>
                </c:pt>
                <c:pt idx="12">
                  <c:v>1.2913340935005702</c:v>
                </c:pt>
                <c:pt idx="13">
                  <c:v>1.1700468018720749</c:v>
                </c:pt>
                <c:pt idx="14">
                  <c:v>1.2529782448952327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04-4040-B99C-71220C2BDF27}"/>
            </c:ext>
          </c:extLst>
        </c:ser>
        <c:ser>
          <c:idx val="1"/>
          <c:order val="1"/>
          <c:tx>
            <c:strRef>
              <c:f>KPI_19!$B$14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KPI_19!$C$11:$Q$11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KPI_19!$C$14:$Q$14</c:f>
              <c:numCache>
                <c:formatCode>###,??0.000;\-#,##0.000;\-;@</c:formatCode>
                <c:ptCount val="15"/>
                <c:pt idx="0">
                  <c:v>0.56608811748998666</c:v>
                </c:pt>
                <c:pt idx="1">
                  <c:v>0.56298895956715655</c:v>
                </c:pt>
                <c:pt idx="2">
                  <c:v>0.72085060371238052</c:v>
                </c:pt>
                <c:pt idx="3">
                  <c:v>0.65901236014293241</c:v>
                </c:pt>
                <c:pt idx="4">
                  <c:v>0.56419960751331655</c:v>
                </c:pt>
                <c:pt idx="5">
                  <c:v>0.56474765790268966</c:v>
                </c:pt>
                <c:pt idx="6">
                  <c:v>0.57576523093764476</c:v>
                </c:pt>
                <c:pt idx="7">
                  <c:v>0.63896856274671288</c:v>
                </c:pt>
                <c:pt idx="8">
                  <c:v>0.61288605812975339</c:v>
                </c:pt>
                <c:pt idx="9">
                  <c:v>0.58907947789243487</c:v>
                </c:pt>
                <c:pt idx="10">
                  <c:v>0.33627574611181166</c:v>
                </c:pt>
                <c:pt idx="11">
                  <c:v>0.63775510204081631</c:v>
                </c:pt>
                <c:pt idx="12">
                  <c:v>0.65861404696204506</c:v>
                </c:pt>
                <c:pt idx="13">
                  <c:v>0.547645125958379</c:v>
                </c:pt>
                <c:pt idx="14">
                  <c:v>0.59990507444322894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04-4040-B99C-71220C2BDF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31845504"/>
        <c:axId val="131847296"/>
      </c:barChart>
      <c:catAx>
        <c:axId val="13184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18472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1847296"/>
        <c:scaling>
          <c:orientation val="minMax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1845504"/>
        <c:crosses val="autoZero"/>
        <c:crossBetween val="between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1844939939942905"/>
          <c:y val="2.3976495726495792E-3"/>
          <c:w val="0.16835375375375367"/>
          <c:h val="4.465448717948718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en-GB" sz="1100" b="0" i="0" u="none" strike="noStrike" kern="1200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1496062992128065" l="0.62992125984254266" r="0.23622047244094491" t="0.39370078740157488" header="0.5" footer="0.5"/>
    <c:pageSetup orientation="portrait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8936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KPI_19!$B$94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KPI_19!$C$92:$O$93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KPI_19!$C$94:$O$94</c:f>
              <c:numCache>
                <c:formatCode>###,??0.000;\-#,##0.000;\-;@</c:formatCode>
                <c:ptCount val="13"/>
                <c:pt idx="0">
                  <c:v>0.76591944679779267</c:v>
                </c:pt>
                <c:pt idx="1">
                  <c:v>0.88225482003124722</c:v>
                </c:pt>
                <c:pt idx="2">
                  <c:v>0.9941695885942734</c:v>
                </c:pt>
                <c:pt idx="3">
                  <c:v>1.15298723104694</c:v>
                </c:pt>
                <c:pt idx="4">
                  <c:v>1.1228160152395257</c:v>
                </c:pt>
                <c:pt idx="5">
                  <c:v>0.94430998030045643</c:v>
                </c:pt>
                <c:pt idx="6">
                  <c:v>0.86005370567003858</c:v>
                </c:pt>
                <c:pt idx="7">
                  <c:v>0.86360954227429831</c:v>
                </c:pt>
                <c:pt idx="8">
                  <c:v>0.86633637151214882</c:v>
                </c:pt>
                <c:pt idx="9">
                  <c:v>1.0206930349048096</c:v>
                </c:pt>
                <c:pt idx="10">
                  <c:v>1.2669044569346828</c:v>
                </c:pt>
                <c:pt idx="11">
                  <c:v>1.3124805269951485</c:v>
                </c:pt>
                <c:pt idx="12">
                  <c:v>1.2529782448952327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31-4344-893A-F527BB8426E1}"/>
            </c:ext>
          </c:extLst>
        </c:ser>
        <c:ser>
          <c:idx val="1"/>
          <c:order val="1"/>
          <c:tx>
            <c:strRef>
              <c:f>KPI_19!$B$95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KPI_19!$C$92:$O$93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KPI_19!$C$95:$O$95</c:f>
              <c:numCache>
                <c:formatCode>###,??0.000;\-#,##0.000;\-;@</c:formatCode>
                <c:ptCount val="13"/>
                <c:pt idx="0">
                  <c:v>0.31687000739995824</c:v>
                </c:pt>
                <c:pt idx="1">
                  <c:v>0.3410057329696673</c:v>
                </c:pt>
                <c:pt idx="2">
                  <c:v>0.36513355755301213</c:v>
                </c:pt>
                <c:pt idx="3">
                  <c:v>0.4346016454652723</c:v>
                </c:pt>
                <c:pt idx="4">
                  <c:v>0.45638121207557342</c:v>
                </c:pt>
                <c:pt idx="5">
                  <c:v>0.4097192600569628</c:v>
                </c:pt>
                <c:pt idx="6">
                  <c:v>0.37975572869097052</c:v>
                </c:pt>
                <c:pt idx="7">
                  <c:v>0.39021409636989296</c:v>
                </c:pt>
                <c:pt idx="8">
                  <c:v>0.39826359278971973</c:v>
                </c:pt>
                <c:pt idx="9">
                  <c:v>0.48647968987141138</c:v>
                </c:pt>
                <c:pt idx="10">
                  <c:v>0.62734663227660059</c:v>
                </c:pt>
                <c:pt idx="11">
                  <c:v>0.63832158573942299</c:v>
                </c:pt>
                <c:pt idx="12">
                  <c:v>0.59990507444322894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31-4344-893A-F527BB8426E1}"/>
            </c:ext>
          </c:extLst>
        </c:ser>
        <c:ser>
          <c:idx val="2"/>
          <c:order val="2"/>
          <c:tx>
            <c:strRef>
              <c:f>KPI_19!$B$96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KPI_19!$C$92:$O$93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KPI_19!$C$96:$O$96</c:f>
              <c:numCache>
                <c:formatCode>###,??0.000;\-#,##0.000;\-;@</c:formatCode>
                <c:ptCount val="13"/>
                <c:pt idx="0">
                  <c:v>0.52035776541877643</c:v>
                </c:pt>
                <c:pt idx="1">
                  <c:v>0.58701304940518018</c:v>
                </c:pt>
                <c:pt idx="2">
                  <c:v>0.65234229786078224</c:v>
                </c:pt>
                <c:pt idx="3">
                  <c:v>0.76457627137159456</c:v>
                </c:pt>
                <c:pt idx="4">
                  <c:v>0.7655773804655075</c:v>
                </c:pt>
                <c:pt idx="5">
                  <c:v>0.65917271324915727</c:v>
                </c:pt>
                <c:pt idx="6">
                  <c:v>0.60353212436000614</c:v>
                </c:pt>
                <c:pt idx="7">
                  <c:v>0.6101985716006475</c:v>
                </c:pt>
                <c:pt idx="8">
                  <c:v>0.61571616242625826</c:v>
                </c:pt>
                <c:pt idx="9">
                  <c:v>0.73680129046101606</c:v>
                </c:pt>
                <c:pt idx="10">
                  <c:v>0.93025573869661082</c:v>
                </c:pt>
                <c:pt idx="11">
                  <c:v>0.95961944022641255</c:v>
                </c:pt>
                <c:pt idx="12">
                  <c:v>0.91191392349582612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31-4344-893A-F527BB8426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881216"/>
        <c:axId val="131891584"/>
      </c:lineChart>
      <c:catAx>
        <c:axId val="1318812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243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131891584"/>
        <c:crosses val="autoZero"/>
        <c:auto val="1"/>
        <c:lblAlgn val="ctr"/>
        <c:lblOffset val="100"/>
        <c:noMultiLvlLbl val="0"/>
      </c:catAx>
      <c:valAx>
        <c:axId val="131891584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% with adenoma as most serious diagnosis</a:t>
                </a:r>
              </a:p>
            </c:rich>
          </c:tx>
          <c:layout>
            <c:manualLayout>
              <c:xMode val="edge"/>
              <c:yMode val="edge"/>
              <c:x val="7.6209810002691621E-3"/>
              <c:y val="0.36256284994758087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crossAx val="131881216"/>
        <c:crosses val="autoZero"/>
        <c:crossBetween val="between"/>
        <c:dispUnits>
          <c:builtInUnit val="hundreds"/>
        </c:dispUnits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955" l="0.70000000000000062" r="0.70000000000000062" t="0.750000000000009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5405405405406E-2"/>
          <c:y val="6.692350427350427E-2"/>
          <c:w val="0.92976861861865412"/>
          <c:h val="0.780949572649630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KPI_20!$B$15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KPI_20!$C$13:$Q$13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KPI_20!$C$15:$Q$15</c:f>
              <c:numCache>
                <c:formatCode>###,??0.000;\-#,##0.000;\-;@</c:formatCode>
                <c:ptCount val="15"/>
                <c:pt idx="0">
                  <c:v>0.15549774229239555</c:v>
                </c:pt>
                <c:pt idx="1">
                  <c:v>0.20056157240272765</c:v>
                </c:pt>
                <c:pt idx="2">
                  <c:v>0.19826845548873173</c:v>
                </c:pt>
                <c:pt idx="3">
                  <c:v>0.2792937399678973</c:v>
                </c:pt>
                <c:pt idx="4">
                  <c:v>0.22643536997236721</c:v>
                </c:pt>
                <c:pt idx="5">
                  <c:v>0.22414345180915787</c:v>
                </c:pt>
                <c:pt idx="6">
                  <c:v>0.21235610842926106</c:v>
                </c:pt>
                <c:pt idx="7">
                  <c:v>0.27338350483796653</c:v>
                </c:pt>
                <c:pt idx="8">
                  <c:v>0.32375783662393565</c:v>
                </c:pt>
                <c:pt idx="9">
                  <c:v>0.28976803543277529</c:v>
                </c:pt>
                <c:pt idx="10">
                  <c:v>4.5045045045045043E-2</c:v>
                </c:pt>
                <c:pt idx="11">
                  <c:v>0.44563279857397509</c:v>
                </c:pt>
                <c:pt idx="12">
                  <c:v>0.23945267958950969</c:v>
                </c:pt>
                <c:pt idx="13">
                  <c:v>0.234009360374415</c:v>
                </c:pt>
                <c:pt idx="14">
                  <c:v>0.2458304571466744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BF-4EF2-95C6-442FD4EC90B4}"/>
            </c:ext>
          </c:extLst>
        </c:ser>
        <c:ser>
          <c:idx val="1"/>
          <c:order val="1"/>
          <c:tx>
            <c:strRef>
              <c:f>KPI_20!$B$16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KPI_20!$C$13:$Q$13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KPI_20!$C$16:$Q$16</c:f>
              <c:numCache>
                <c:formatCode>###,??0.000;\-#,##0.000;\-;@</c:formatCode>
                <c:ptCount val="15"/>
                <c:pt idx="0">
                  <c:v>5.0734312416555405E-2</c:v>
                </c:pt>
                <c:pt idx="1">
                  <c:v>5.8492359435548737E-2</c:v>
                </c:pt>
                <c:pt idx="2">
                  <c:v>0.12014176728539676</c:v>
                </c:pt>
                <c:pt idx="3">
                  <c:v>0.11422880909144162</c:v>
                </c:pt>
                <c:pt idx="4">
                  <c:v>5.9573871600784978E-2</c:v>
                </c:pt>
                <c:pt idx="5">
                  <c:v>6.6107585373224545E-2</c:v>
                </c:pt>
                <c:pt idx="6">
                  <c:v>6.7365584606963916E-2</c:v>
                </c:pt>
                <c:pt idx="7">
                  <c:v>7.3836367250731269E-2</c:v>
                </c:pt>
                <c:pt idx="8">
                  <c:v>9.4422221840718301E-2</c:v>
                </c:pt>
                <c:pt idx="9">
                  <c:v>9.8407708603840627E-2</c:v>
                </c:pt>
                <c:pt idx="10">
                  <c:v>0</c:v>
                </c:pt>
                <c:pt idx="11">
                  <c:v>0.12755102040816327</c:v>
                </c:pt>
                <c:pt idx="12">
                  <c:v>8.069974488467746E-2</c:v>
                </c:pt>
                <c:pt idx="13">
                  <c:v>0</c:v>
                </c:pt>
                <c:pt idx="14">
                  <c:v>7.9240432583502912E-2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BF-4EF2-95C6-442FD4EC90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32056576"/>
        <c:axId val="132058112"/>
      </c:barChart>
      <c:catAx>
        <c:axId val="13205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2058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2058112"/>
        <c:scaling>
          <c:orientation val="minMax"/>
          <c:max val="0.5"/>
          <c:min val="0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952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2056576"/>
        <c:crosses val="autoZero"/>
        <c:crossBetween val="between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2512357357357738"/>
          <c:y val="1.0538675213675961E-2"/>
          <c:w val="0.15309849849851007"/>
          <c:h val="4.7368162393162376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en-GB" sz="1100" b="0" i="0" u="none" strike="noStrike" kern="1200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87046611468E-2"/>
          <c:y val="9.0868589743589745E-2"/>
          <c:w val="0.93701209677419361"/>
          <c:h val="0.73836004273504252"/>
        </c:manualLayout>
      </c:layout>
      <c:scatterChart>
        <c:scatterStyle val="smoothMarker"/>
        <c:varyColors val="0"/>
        <c:ser>
          <c:idx val="1"/>
          <c:order val="0"/>
          <c:tx>
            <c:strRef>
              <c:f>KPI_20!$C$13</c:f>
              <c:strCache>
                <c:ptCount val="1"/>
                <c:pt idx="0">
                  <c:v>Ayrshire and Arran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5707092287410057E-4"/>
                  <c:y val="-1.0854700854700954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'funnel_X-axis'!$C$11</c:f>
              <c:numCache>
                <c:formatCode>General</c:formatCode>
                <c:ptCount val="1"/>
                <c:pt idx="0">
                  <c:v>70891</c:v>
                </c:pt>
              </c:numCache>
            </c:numRef>
          </c:xVal>
          <c:yVal>
            <c:numRef>
              <c:f>KPI_20!$C$17</c:f>
              <c:numCache>
                <c:formatCode>###,??0.000;\-#,##0.000;\-;@</c:formatCode>
                <c:ptCount val="1"/>
                <c:pt idx="0">
                  <c:v>0.10015375717651043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4C61-46BE-A376-FBE8F7F20EFF}"/>
            </c:ext>
          </c:extLst>
        </c:ser>
        <c:ser>
          <c:idx val="2"/>
          <c:order val="1"/>
          <c:tx>
            <c:strRef>
              <c:f>KPI_20!$D$13</c:f>
              <c:strCache>
                <c:ptCount val="1"/>
                <c:pt idx="0">
                  <c:v>Borders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2.4868772011689291E-4"/>
                  <c:y val="-2.5051282051282049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'funnel_X-axis'!$D$11</c:f>
              <c:numCache>
                <c:formatCode>General</c:formatCode>
                <c:ptCount val="1"/>
                <c:pt idx="0">
                  <c:v>26142</c:v>
                </c:pt>
              </c:numCache>
            </c:numRef>
          </c:xVal>
          <c:yVal>
            <c:numRef>
              <c:f>KPI_20!$D$17</c:f>
              <c:numCache>
                <c:formatCode>###,??0.000;\-#,##0.000;\-;@</c:formatCode>
                <c:ptCount val="1"/>
                <c:pt idx="0">
                  <c:v>0.12623364700481982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4C61-46BE-A376-FBE8F7F20EFF}"/>
            </c:ext>
          </c:extLst>
        </c:ser>
        <c:ser>
          <c:idx val="5"/>
          <c:order val="2"/>
          <c:tx>
            <c:strRef>
              <c:f>KPI_20!$E$13</c:f>
              <c:strCache>
                <c:ptCount val="1"/>
                <c:pt idx="0">
                  <c:v>Dumfries and Galloway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8.4222241212920865E-2"/>
                  <c:y val="3.5277777777777776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'funnel_X-axis'!$E$11</c:f>
              <c:numCache>
                <c:formatCode>General</c:formatCode>
                <c:ptCount val="1"/>
                <c:pt idx="0">
                  <c:v>31778</c:v>
                </c:pt>
              </c:numCache>
            </c:numRef>
          </c:xVal>
          <c:yVal>
            <c:numRef>
              <c:f>KPI_20!$E$17</c:f>
              <c:numCache>
                <c:formatCode>###,??0.000;\-#,##0.000;\-;@</c:formatCode>
                <c:ptCount val="1"/>
                <c:pt idx="0">
                  <c:v>0.15734155705204858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4C61-46BE-A376-FBE8F7F20EFF}"/>
            </c:ext>
          </c:extLst>
        </c:ser>
        <c:ser>
          <c:idx val="6"/>
          <c:order val="3"/>
          <c:tx>
            <c:strRef>
              <c:f>KPI_20!$F$13</c:f>
              <c:strCache>
                <c:ptCount val="1"/>
                <c:pt idx="0">
                  <c:v>Fife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8675954926933285E-3"/>
                  <c:y val="-2.2454273504273505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'funnel_X-axis'!$F$11</c:f>
              <c:numCache>
                <c:formatCode>General</c:formatCode>
                <c:ptCount val="1"/>
                <c:pt idx="0">
                  <c:v>65292</c:v>
                </c:pt>
              </c:numCache>
            </c:numRef>
          </c:xVal>
          <c:yVal>
            <c:numRef>
              <c:f>KPI_20!$F$17</c:f>
              <c:numCache>
                <c:formatCode>###,??0.000;\-#,##0.000;\-;@</c:formatCode>
                <c:ptCount val="1"/>
                <c:pt idx="0">
                  <c:v>0.19297923175886786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4C61-46BE-A376-FBE8F7F20EFF}"/>
            </c:ext>
          </c:extLst>
        </c:ser>
        <c:ser>
          <c:idx val="7"/>
          <c:order val="4"/>
          <c:tx>
            <c:strRef>
              <c:f>KPI_20!$G$13</c:f>
              <c:strCache>
                <c:ptCount val="1"/>
                <c:pt idx="0">
                  <c:v>Forth Valley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2.8603603603605046E-3"/>
                  <c:y val="-1.6282051282052023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'funnel_X-axis'!$G$11</c:f>
              <c:numCache>
                <c:formatCode>General</c:formatCode>
                <c:ptCount val="1"/>
                <c:pt idx="0">
                  <c:v>54592</c:v>
                </c:pt>
              </c:numCache>
            </c:numRef>
          </c:xVal>
          <c:yVal>
            <c:numRef>
              <c:f>KPI_20!$G$17</c:f>
              <c:numCache>
                <c:formatCode>###,??0.000;\-#,##0.000;\-;@</c:formatCode>
                <c:ptCount val="1"/>
                <c:pt idx="0">
                  <c:v>0.1392145369284877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4C61-46BE-A376-FBE8F7F20EFF}"/>
            </c:ext>
          </c:extLst>
        </c:ser>
        <c:ser>
          <c:idx val="8"/>
          <c:order val="5"/>
          <c:tx>
            <c:strRef>
              <c:f>KPI_20!$H$13</c:f>
              <c:strCache>
                <c:ptCount val="1"/>
                <c:pt idx="0">
                  <c:v>Grampian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9.5707092287403042E-4"/>
                  <c:y val="-1.3568376068376069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'funnel_X-axis'!$H$11</c:f>
              <c:numCache>
                <c:formatCode>General</c:formatCode>
                <c:ptCount val="1"/>
                <c:pt idx="0">
                  <c:v>102912</c:v>
                </c:pt>
              </c:numCache>
            </c:numRef>
          </c:xVal>
          <c:yVal>
            <c:numRef>
              <c:f>KPI_20!$H$17</c:f>
              <c:numCache>
                <c:formatCode>###,??0.000;\-#,##0.000;\-;@</c:formatCode>
                <c:ptCount val="1"/>
                <c:pt idx="0">
                  <c:v>0.14284048507462688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4C61-46BE-A376-FBE8F7F20EFF}"/>
            </c:ext>
          </c:extLst>
        </c:ser>
        <c:ser>
          <c:idx val="9"/>
          <c:order val="6"/>
          <c:tx>
            <c:strRef>
              <c:f>KPI_20!$I$13</c:f>
              <c:strCache>
                <c:ptCount val="1"/>
                <c:pt idx="0">
                  <c:v>Greater Glasgow and Clyde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1.5209062723112449E-2"/>
                  <c:y val="-3.2097222222222221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'funnel_X-axis'!$I$11</c:f>
              <c:numCache>
                <c:formatCode>General</c:formatCode>
                <c:ptCount val="1"/>
                <c:pt idx="0">
                  <c:v>181180</c:v>
                </c:pt>
              </c:numCache>
            </c:numRef>
          </c:xVal>
          <c:yVal>
            <c:numRef>
              <c:f>KPI_20!$I$17</c:f>
              <c:numCache>
                <c:formatCode>###,??0.000;\-#,##0.000;\-;@</c:formatCode>
                <c:ptCount val="1"/>
                <c:pt idx="0">
                  <c:v>0.13632851308091401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D-4C61-46BE-A376-FBE8F7F20EFF}"/>
            </c:ext>
          </c:extLst>
        </c:ser>
        <c:ser>
          <c:idx val="10"/>
          <c:order val="7"/>
          <c:tx>
            <c:strRef>
              <c:f>KPI_20!$J$13</c:f>
              <c:strCache>
                <c:ptCount val="1"/>
                <c:pt idx="0">
                  <c:v>Highland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1.9141418457482109E-3"/>
                  <c:y val="2.7136752136752151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'funnel_X-axis'!$J$11</c:f>
              <c:numCache>
                <c:formatCode>General</c:formatCode>
                <c:ptCount val="1"/>
                <c:pt idx="0">
                  <c:v>67768</c:v>
                </c:pt>
              </c:numCache>
            </c:numRef>
          </c:xVal>
          <c:yVal>
            <c:numRef>
              <c:f>KPI_20!$J$17</c:f>
              <c:numCache>
                <c:formatCode>###,??0.000;\-#,##0.000;\-;@</c:formatCode>
                <c:ptCount val="1"/>
                <c:pt idx="0">
                  <c:v>0.16969661197025143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F-4C61-46BE-A376-FBE8F7F20EFF}"/>
            </c:ext>
          </c:extLst>
        </c:ser>
        <c:ser>
          <c:idx val="11"/>
          <c:order val="8"/>
          <c:tx>
            <c:strRef>
              <c:f>KPI_20!$K$13</c:f>
              <c:strCache>
                <c:ptCount val="1"/>
                <c:pt idx="0">
                  <c:v>Lanarkshire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785354614370573E-3"/>
                  <c:y val="1.8995726495726395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'funnel_X-axis'!$K$11</c:f>
              <c:numCache>
                <c:formatCode>General</c:formatCode>
                <c:ptCount val="1"/>
                <c:pt idx="0">
                  <c:v>111684</c:v>
                </c:pt>
              </c:numCache>
            </c:numRef>
          </c:xVal>
          <c:yVal>
            <c:numRef>
              <c:f>KPI_20!$K$17</c:f>
              <c:numCache>
                <c:formatCode>###,??0.000;\-#,##0.000;\-;@</c:formatCode>
                <c:ptCount val="1"/>
                <c:pt idx="0">
                  <c:v>0.20414741592349844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1-4C61-46BE-A376-FBE8F7F20EFF}"/>
            </c:ext>
          </c:extLst>
        </c:ser>
        <c:ser>
          <c:idx val="12"/>
          <c:order val="9"/>
          <c:tx>
            <c:strRef>
              <c:f>KPI_20!$L$13</c:f>
              <c:strCache>
                <c:ptCount val="1"/>
                <c:pt idx="0">
                  <c:v>Lothian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9.5707092287410057E-4"/>
                  <c:y val="-1.6282051282051332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'funnel_X-axis'!$L$11</c:f>
              <c:numCache>
                <c:formatCode>General</c:formatCode>
                <c:ptCount val="1"/>
                <c:pt idx="0">
                  <c:v>139770</c:v>
                </c:pt>
              </c:numCache>
            </c:numRef>
          </c:xVal>
          <c:yVal>
            <c:numRef>
              <c:f>KPI_20!$L$17</c:f>
              <c:numCache>
                <c:formatCode>###,??0.000;\-#,##0.000;\-;@</c:formatCode>
                <c:ptCount val="1"/>
                <c:pt idx="0">
                  <c:v>0.18959719539243042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3-4C61-46BE-A376-FBE8F7F20EFF}"/>
            </c:ext>
          </c:extLst>
        </c:ser>
        <c:ser>
          <c:idx val="13"/>
          <c:order val="10"/>
          <c:tx>
            <c:strRef>
              <c:f>KPI_20!$M$13</c:f>
              <c:strCache>
                <c:ptCount val="1"/>
                <c:pt idx="0">
                  <c:v>Orkney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0"/>
                  <c:y val="-1.8995726495726496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61-46BE-A376-FBE8F7F20EFF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'funnel_X-axis'!$M$11</c:f>
              <c:numCache>
                <c:formatCode>General</c:formatCode>
                <c:ptCount val="1"/>
                <c:pt idx="0">
                  <c:v>4599</c:v>
                </c:pt>
              </c:numCache>
            </c:numRef>
          </c:xVal>
          <c:yVal>
            <c:numRef>
              <c:f>KPI_20!$M$17</c:f>
              <c:numCache>
                <c:formatCode>###,??0.000;\-#,##0.000;\-;@</c:formatCode>
                <c:ptCount val="1"/>
                <c:pt idx="0">
                  <c:v>2.1743857360295715E-2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5-4C61-46BE-A376-FBE8F7F20EFF}"/>
            </c:ext>
          </c:extLst>
        </c:ser>
        <c:ser>
          <c:idx val="15"/>
          <c:order val="11"/>
          <c:tx>
            <c:strRef>
              <c:f>KPI_20!$N$13</c:f>
              <c:strCache>
                <c:ptCount val="1"/>
                <c:pt idx="0">
                  <c:v>Shetland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1.6270205688859708E-2"/>
                  <c:y val="-2.7136752136752138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94-4C81-BF05-4516F21258C6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'funnel_X-axis'!$N$11</c:f>
              <c:numCache>
                <c:formatCode>General</c:formatCode>
                <c:ptCount val="1"/>
                <c:pt idx="0">
                  <c:v>4596</c:v>
                </c:pt>
              </c:numCache>
            </c:numRef>
          </c:xVal>
          <c:yVal>
            <c:numRef>
              <c:f>KPI_20!$N$17</c:f>
              <c:numCache>
                <c:formatCode>###,??0.000;\-#,##0.000;\-;@</c:formatCode>
                <c:ptCount val="1"/>
                <c:pt idx="0">
                  <c:v>0.28285465622280243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6-4C61-46BE-A376-FBE8F7F20EFF}"/>
            </c:ext>
          </c:extLst>
        </c:ser>
        <c:ser>
          <c:idx val="16"/>
          <c:order val="12"/>
          <c:tx>
            <c:strRef>
              <c:f>KPI_20!$O$13</c:f>
              <c:strCache>
                <c:ptCount val="1"/>
                <c:pt idx="0">
                  <c:v>Tayside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333399"/>
              </a:solidFill>
              <a:ln>
                <a:solidFill>
                  <a:srgbClr val="333399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1.9141418457482011E-3"/>
                  <c:y val="-1.628205128205128E-2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94-4C81-BF05-4516F21258C6}"/>
                </c:ext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'funnel_X-axis'!$O$11</c:f>
              <c:numCache>
                <c:formatCode>General</c:formatCode>
                <c:ptCount val="1"/>
                <c:pt idx="0">
                  <c:v>73494</c:v>
                </c:pt>
              </c:numCache>
            </c:numRef>
          </c:xVal>
          <c:yVal>
            <c:numRef>
              <c:f>KPI_20!$O$17</c:f>
              <c:numCache>
                <c:formatCode>###,??0.000;\-#,##0.000;\-;@</c:formatCode>
                <c:ptCount val="1"/>
                <c:pt idx="0">
                  <c:v>0.15647535853266933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7-4C61-46BE-A376-FBE8F7F20EFF}"/>
            </c:ext>
          </c:extLst>
        </c:ser>
        <c:ser>
          <c:idx val="17"/>
          <c:order val="13"/>
          <c:tx>
            <c:strRef>
              <c:f>KPI_20!$P$13</c:f>
              <c:strCache>
                <c:ptCount val="1"/>
                <c:pt idx="0">
                  <c:v>Western Isles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'funnel_X-axis'!$P$11</c:f>
              <c:numCache>
                <c:formatCode>General</c:formatCode>
                <c:ptCount val="1"/>
                <c:pt idx="0">
                  <c:v>5303</c:v>
                </c:pt>
              </c:numCache>
            </c:numRef>
          </c:xVal>
          <c:yVal>
            <c:numRef>
              <c:f>KPI_20!$P$17</c:f>
              <c:numCache>
                <c:formatCode>###,??0.000;\-#,##0.000;\-;@</c:formatCode>
                <c:ptCount val="1"/>
                <c:pt idx="0">
                  <c:v>0.11314350367716387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8-4C61-46BE-A376-FBE8F7F20EFF}"/>
            </c:ext>
          </c:extLst>
        </c:ser>
        <c:ser>
          <c:idx val="14"/>
          <c:order val="14"/>
          <c:tx>
            <c:strRef>
              <c:f>KPI_20!$Q$13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ysDash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'funnel_Limits&amp;Scot'!$AC$11:$AC$160</c:f>
              <c:numCache>
                <c:formatCode>General</c:formatCode>
                <c:ptCount val="150"/>
                <c:pt idx="0">
                  <c:v>0.15882961826636355</c:v>
                </c:pt>
                <c:pt idx="1">
                  <c:v>0.15882961826636355</c:v>
                </c:pt>
                <c:pt idx="2">
                  <c:v>0.15882961826636355</c:v>
                </c:pt>
                <c:pt idx="3">
                  <c:v>0.15882961826636355</c:v>
                </c:pt>
                <c:pt idx="4">
                  <c:v>0.15882961826636355</c:v>
                </c:pt>
                <c:pt idx="5">
                  <c:v>0.15882961826636355</c:v>
                </c:pt>
                <c:pt idx="6">
                  <c:v>0.15882961826636355</c:v>
                </c:pt>
                <c:pt idx="7">
                  <c:v>0.15882961826636355</c:v>
                </c:pt>
                <c:pt idx="8">
                  <c:v>0.15882961826636355</c:v>
                </c:pt>
                <c:pt idx="9">
                  <c:v>0.15882961826636355</c:v>
                </c:pt>
                <c:pt idx="10">
                  <c:v>0.15882961826636355</c:v>
                </c:pt>
                <c:pt idx="11">
                  <c:v>0.15882961826636355</c:v>
                </c:pt>
                <c:pt idx="12">
                  <c:v>0.15882961826636355</c:v>
                </c:pt>
                <c:pt idx="13">
                  <c:v>0.15882961826636355</c:v>
                </c:pt>
                <c:pt idx="14">
                  <c:v>0.15882961826636355</c:v>
                </c:pt>
                <c:pt idx="15">
                  <c:v>0.15882961826636355</c:v>
                </c:pt>
                <c:pt idx="16">
                  <c:v>0.15882961826636355</c:v>
                </c:pt>
                <c:pt idx="17">
                  <c:v>0.15882961826636355</c:v>
                </c:pt>
                <c:pt idx="18">
                  <c:v>0.15882961826636355</c:v>
                </c:pt>
                <c:pt idx="19">
                  <c:v>0.15882961826636355</c:v>
                </c:pt>
                <c:pt idx="20">
                  <c:v>0.15882961826636355</c:v>
                </c:pt>
                <c:pt idx="21">
                  <c:v>0.15882961826636355</c:v>
                </c:pt>
                <c:pt idx="22">
                  <c:v>0.15882961826636355</c:v>
                </c:pt>
                <c:pt idx="23">
                  <c:v>0.15882961826636355</c:v>
                </c:pt>
                <c:pt idx="24">
                  <c:v>0.15882961826636355</c:v>
                </c:pt>
                <c:pt idx="25">
                  <c:v>0.15882961826636355</c:v>
                </c:pt>
                <c:pt idx="26">
                  <c:v>0.15882961826636355</c:v>
                </c:pt>
                <c:pt idx="27">
                  <c:v>0.15882961826636355</c:v>
                </c:pt>
                <c:pt idx="28">
                  <c:v>0.15882961826636355</c:v>
                </c:pt>
                <c:pt idx="29">
                  <c:v>0.15882961826636355</c:v>
                </c:pt>
                <c:pt idx="30">
                  <c:v>0.15882961826636355</c:v>
                </c:pt>
                <c:pt idx="31">
                  <c:v>0.15882961826636355</c:v>
                </c:pt>
                <c:pt idx="32">
                  <c:v>0.15882961826636355</c:v>
                </c:pt>
                <c:pt idx="33">
                  <c:v>0.15882961826636355</c:v>
                </c:pt>
                <c:pt idx="34">
                  <c:v>0.15882961826636355</c:v>
                </c:pt>
                <c:pt idx="35">
                  <c:v>0.15882961826636355</c:v>
                </c:pt>
                <c:pt idx="36">
                  <c:v>0.15882961826636355</c:v>
                </c:pt>
                <c:pt idx="37">
                  <c:v>0.15882961826636355</c:v>
                </c:pt>
                <c:pt idx="38">
                  <c:v>0.15882961826636355</c:v>
                </c:pt>
                <c:pt idx="39">
                  <c:v>0.15882961826636355</c:v>
                </c:pt>
                <c:pt idx="40">
                  <c:v>0.15882961826636355</c:v>
                </c:pt>
                <c:pt idx="41">
                  <c:v>0.15882961826636355</c:v>
                </c:pt>
                <c:pt idx="42">
                  <c:v>0.15882961826636355</c:v>
                </c:pt>
                <c:pt idx="43">
                  <c:v>0.15882961826636355</c:v>
                </c:pt>
                <c:pt idx="44">
                  <c:v>0.15882961826636355</c:v>
                </c:pt>
                <c:pt idx="45">
                  <c:v>0.15882961826636355</c:v>
                </c:pt>
                <c:pt idx="46">
                  <c:v>0.15882961826636355</c:v>
                </c:pt>
                <c:pt idx="47">
                  <c:v>0.15882961826636355</c:v>
                </c:pt>
                <c:pt idx="48">
                  <c:v>0.15882961826636355</c:v>
                </c:pt>
                <c:pt idx="49">
                  <c:v>0.15882961826636355</c:v>
                </c:pt>
                <c:pt idx="50">
                  <c:v>0.15882961826636355</c:v>
                </c:pt>
                <c:pt idx="51">
                  <c:v>0.15882961826636355</c:v>
                </c:pt>
                <c:pt idx="52">
                  <c:v>0.15882961826636355</c:v>
                </c:pt>
                <c:pt idx="53">
                  <c:v>0.15882961826636355</c:v>
                </c:pt>
                <c:pt idx="54">
                  <c:v>0.15882961826636355</c:v>
                </c:pt>
                <c:pt idx="55">
                  <c:v>0.15882961826636355</c:v>
                </c:pt>
                <c:pt idx="56">
                  <c:v>0.15882961826636355</c:v>
                </c:pt>
                <c:pt idx="57">
                  <c:v>0.15882961826636355</c:v>
                </c:pt>
                <c:pt idx="58">
                  <c:v>0.15882961826636355</c:v>
                </c:pt>
                <c:pt idx="59">
                  <c:v>0.15882961826636355</c:v>
                </c:pt>
                <c:pt idx="60">
                  <c:v>0.15882961826636355</c:v>
                </c:pt>
                <c:pt idx="61">
                  <c:v>0.15882961826636355</c:v>
                </c:pt>
                <c:pt idx="62">
                  <c:v>0.15882961826636355</c:v>
                </c:pt>
                <c:pt idx="63">
                  <c:v>0.15882961826636355</c:v>
                </c:pt>
                <c:pt idx="64">
                  <c:v>0.15882961826636355</c:v>
                </c:pt>
                <c:pt idx="65">
                  <c:v>0.15882961826636355</c:v>
                </c:pt>
                <c:pt idx="66">
                  <c:v>0.15882961826636355</c:v>
                </c:pt>
                <c:pt idx="67">
                  <c:v>0.15882961826636355</c:v>
                </c:pt>
                <c:pt idx="68">
                  <c:v>0.15882961826636355</c:v>
                </c:pt>
                <c:pt idx="69">
                  <c:v>0.15882961826636355</c:v>
                </c:pt>
                <c:pt idx="70">
                  <c:v>0.15882961826636355</c:v>
                </c:pt>
                <c:pt idx="71">
                  <c:v>0.15882961826636355</c:v>
                </c:pt>
                <c:pt idx="72">
                  <c:v>0.15882961826636355</c:v>
                </c:pt>
                <c:pt idx="73">
                  <c:v>0.15882961826636355</c:v>
                </c:pt>
                <c:pt idx="74">
                  <c:v>0.15882961826636355</c:v>
                </c:pt>
                <c:pt idx="75">
                  <c:v>0.15882961826636355</c:v>
                </c:pt>
                <c:pt idx="76">
                  <c:v>0.15882961826636355</c:v>
                </c:pt>
                <c:pt idx="77">
                  <c:v>0.15882961826636355</c:v>
                </c:pt>
                <c:pt idx="78">
                  <c:v>0.15882961826636355</c:v>
                </c:pt>
                <c:pt idx="79">
                  <c:v>0.15882961826636355</c:v>
                </c:pt>
                <c:pt idx="80">
                  <c:v>0.15882961826636355</c:v>
                </c:pt>
                <c:pt idx="81">
                  <c:v>0.15882961826636355</c:v>
                </c:pt>
                <c:pt idx="82">
                  <c:v>0.15882961826636355</c:v>
                </c:pt>
                <c:pt idx="83">
                  <c:v>0.15882961826636355</c:v>
                </c:pt>
                <c:pt idx="84">
                  <c:v>0.15882961826636355</c:v>
                </c:pt>
                <c:pt idx="85">
                  <c:v>0.15882961826636355</c:v>
                </c:pt>
                <c:pt idx="86">
                  <c:v>0.15882961826636355</c:v>
                </c:pt>
                <c:pt idx="87">
                  <c:v>0.15882961826636355</c:v>
                </c:pt>
                <c:pt idx="88">
                  <c:v>0.15882961826636355</c:v>
                </c:pt>
                <c:pt idx="89">
                  <c:v>0.15882961826636355</c:v>
                </c:pt>
                <c:pt idx="90">
                  <c:v>0.15882961826636355</c:v>
                </c:pt>
                <c:pt idx="91">
                  <c:v>0.15882961826636355</c:v>
                </c:pt>
                <c:pt idx="92">
                  <c:v>0.15882961826636355</c:v>
                </c:pt>
                <c:pt idx="93">
                  <c:v>0.15882961826636355</c:v>
                </c:pt>
                <c:pt idx="94">
                  <c:v>0.15882961826636355</c:v>
                </c:pt>
                <c:pt idx="95">
                  <c:v>0.15882961826636355</c:v>
                </c:pt>
                <c:pt idx="96">
                  <c:v>0.15882961826636355</c:v>
                </c:pt>
                <c:pt idx="97">
                  <c:v>0.15882961826636355</c:v>
                </c:pt>
                <c:pt idx="98">
                  <c:v>0.15882961826636355</c:v>
                </c:pt>
                <c:pt idx="99">
                  <c:v>0.15882961826636355</c:v>
                </c:pt>
                <c:pt idx="100">
                  <c:v>0.15882961826636355</c:v>
                </c:pt>
                <c:pt idx="101">
                  <c:v>0.15882961826636355</c:v>
                </c:pt>
                <c:pt idx="102">
                  <c:v>0.15882961826636355</c:v>
                </c:pt>
                <c:pt idx="103">
                  <c:v>0.15882961826636355</c:v>
                </c:pt>
                <c:pt idx="104">
                  <c:v>0.15882961826636355</c:v>
                </c:pt>
                <c:pt idx="105">
                  <c:v>0.15882961826636355</c:v>
                </c:pt>
                <c:pt idx="106">
                  <c:v>0.15882961826636355</c:v>
                </c:pt>
                <c:pt idx="107">
                  <c:v>0.15882961826636355</c:v>
                </c:pt>
                <c:pt idx="108">
                  <c:v>0.15882961826636355</c:v>
                </c:pt>
                <c:pt idx="109">
                  <c:v>0.15882961826636355</c:v>
                </c:pt>
                <c:pt idx="110">
                  <c:v>0.15882961826636355</c:v>
                </c:pt>
                <c:pt idx="111">
                  <c:v>0.15882961826636355</c:v>
                </c:pt>
                <c:pt idx="112">
                  <c:v>0.15882961826636355</c:v>
                </c:pt>
                <c:pt idx="113">
                  <c:v>0.15882961826636355</c:v>
                </c:pt>
                <c:pt idx="114">
                  <c:v>0.15882961826636355</c:v>
                </c:pt>
                <c:pt idx="115">
                  <c:v>0.15882961826636355</c:v>
                </c:pt>
                <c:pt idx="116">
                  <c:v>0.15882961826636355</c:v>
                </c:pt>
                <c:pt idx="117">
                  <c:v>0.15882961826636355</c:v>
                </c:pt>
                <c:pt idx="118">
                  <c:v>0.15882961826636355</c:v>
                </c:pt>
                <c:pt idx="119">
                  <c:v>0.15882961826636355</c:v>
                </c:pt>
                <c:pt idx="120">
                  <c:v>0.15882961826636355</c:v>
                </c:pt>
                <c:pt idx="121">
                  <c:v>0.15882961826636355</c:v>
                </c:pt>
                <c:pt idx="122">
                  <c:v>0.15882961826636355</c:v>
                </c:pt>
                <c:pt idx="123">
                  <c:v>0.15882961826636355</c:v>
                </c:pt>
                <c:pt idx="124">
                  <c:v>0.15882961826636355</c:v>
                </c:pt>
                <c:pt idx="125">
                  <c:v>0.15882961826636355</c:v>
                </c:pt>
                <c:pt idx="126">
                  <c:v>0.15882961826636355</c:v>
                </c:pt>
                <c:pt idx="127">
                  <c:v>0.15882961826636355</c:v>
                </c:pt>
                <c:pt idx="128">
                  <c:v>0.15882961826636355</c:v>
                </c:pt>
                <c:pt idx="129">
                  <c:v>0.15882961826636355</c:v>
                </c:pt>
                <c:pt idx="130">
                  <c:v>0.15882961826636355</c:v>
                </c:pt>
                <c:pt idx="131">
                  <c:v>0.15882961826636355</c:v>
                </c:pt>
                <c:pt idx="132">
                  <c:v>0.15882961826636355</c:v>
                </c:pt>
                <c:pt idx="133">
                  <c:v>0.15882961826636355</c:v>
                </c:pt>
                <c:pt idx="134">
                  <c:v>0.15882961826636355</c:v>
                </c:pt>
                <c:pt idx="135">
                  <c:v>0.15882961826636355</c:v>
                </c:pt>
                <c:pt idx="136">
                  <c:v>0.15882961826636355</c:v>
                </c:pt>
                <c:pt idx="137">
                  <c:v>0.15882961826636355</c:v>
                </c:pt>
                <c:pt idx="138">
                  <c:v>0.15882961826636355</c:v>
                </c:pt>
                <c:pt idx="139">
                  <c:v>0.15882961826636355</c:v>
                </c:pt>
                <c:pt idx="140">
                  <c:v>0.15882961826636355</c:v>
                </c:pt>
                <c:pt idx="141">
                  <c:v>0.15882961826636355</c:v>
                </c:pt>
                <c:pt idx="142">
                  <c:v>0.15882961826636355</c:v>
                </c:pt>
                <c:pt idx="143">
                  <c:v>0.15882961826636355</c:v>
                </c:pt>
                <c:pt idx="144">
                  <c:v>0.15882961826636355</c:v>
                </c:pt>
                <c:pt idx="145">
                  <c:v>0.15882961826636355</c:v>
                </c:pt>
                <c:pt idx="146">
                  <c:v>0.15882961826636355</c:v>
                </c:pt>
                <c:pt idx="147">
                  <c:v>0.15882961826636355</c:v>
                </c:pt>
                <c:pt idx="148">
                  <c:v>0.15882961826636355</c:v>
                </c:pt>
                <c:pt idx="149">
                  <c:v>0.15882961826636355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9-4C61-46BE-A376-FBE8F7F20EFF}"/>
            </c:ext>
          </c:extLst>
        </c:ser>
        <c:ser>
          <c:idx val="4"/>
          <c:order val="15"/>
          <c:tx>
            <c:v>Warning Limits (95%)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'funnel_Limits&amp;Scot'!$AD$11:$AD$160</c:f>
              <c:numCache>
                <c:formatCode>General</c:formatCode>
                <c:ptCount val="150"/>
                <c:pt idx="0">
                  <c:v>6.5615762680558602E-5</c:v>
                </c:pt>
                <c:pt idx="1">
                  <c:v>6.5132897002207661E-4</c:v>
                </c:pt>
                <c:pt idx="2">
                  <c:v>1.2921330716494513E-3</c:v>
                </c:pt>
                <c:pt idx="3">
                  <c:v>1.9227262829836472E-3</c:v>
                </c:pt>
                <c:pt idx="4">
                  <c:v>2.5434088099775503E-3</c:v>
                </c:pt>
                <c:pt idx="5">
                  <c:v>3.1544678831241864E-3</c:v>
                </c:pt>
                <c:pt idx="6">
                  <c:v>6.0746451901537608E-3</c:v>
                </c:pt>
                <c:pt idx="7">
                  <c:v>8.7910197413512657E-3</c:v>
                </c:pt>
                <c:pt idx="8">
                  <c:v>1.1328527865848296E-2</c:v>
                </c:pt>
                <c:pt idx="9">
                  <c:v>1.3707827237404907E-2</c:v>
                </c:pt>
                <c:pt idx="10">
                  <c:v>1.5946223653070142E-2</c:v>
                </c:pt>
                <c:pt idx="11">
                  <c:v>1.8058359149158994E-2</c:v>
                </c:pt>
                <c:pt idx="12">
                  <c:v>2.0056731783331349E-2</c:v>
                </c:pt>
                <c:pt idx="13">
                  <c:v>2.1952094309349655E-2</c:v>
                </c:pt>
                <c:pt idx="14">
                  <c:v>2.3753764170276585E-2</c:v>
                </c:pt>
                <c:pt idx="15">
                  <c:v>2.5469867519172022E-2</c:v>
                </c:pt>
                <c:pt idx="16">
                  <c:v>2.7107533456740267E-2</c:v>
                </c:pt>
                <c:pt idx="17">
                  <c:v>2.8673050214303646E-2</c:v>
                </c:pt>
                <c:pt idx="18">
                  <c:v>3.0171991903375436E-2</c:v>
                </c:pt>
                <c:pt idx="19">
                  <c:v>3.1609322253892923E-2</c:v>
                </c:pt>
                <c:pt idx="20">
                  <c:v>3.2989480183491543E-2</c:v>
                </c:pt>
                <c:pt idx="21">
                  <c:v>3.4316450890138697E-2</c:v>
                </c:pt>
                <c:pt idx="22">
                  <c:v>3.559382531270313E-2</c:v>
                </c:pt>
                <c:pt idx="23">
                  <c:v>3.6824850171940357E-2</c:v>
                </c:pt>
                <c:pt idx="24">
                  <c:v>3.8012470328049719E-2</c:v>
                </c:pt>
                <c:pt idx="25">
                  <c:v>3.9159364828453079E-2</c:v>
                </c:pt>
                <c:pt idx="26">
                  <c:v>4.0267977741026355E-2</c:v>
                </c:pt>
                <c:pt idx="27">
                  <c:v>4.1340544652327636E-2</c:v>
                </c:pt>
                <c:pt idx="28">
                  <c:v>4.2379115541937941E-2</c:v>
                </c:pt>
                <c:pt idx="29">
                  <c:v>4.3385574611505266E-2</c:v>
                </c:pt>
                <c:pt idx="30">
                  <c:v>4.4361657542073031E-2</c:v>
                </c:pt>
                <c:pt idx="31">
                  <c:v>4.5308966569507871E-2</c:v>
                </c:pt>
                <c:pt idx="32">
                  <c:v>4.62289837005972E-2</c:v>
                </c:pt>
                <c:pt idx="33">
                  <c:v>4.7123082338091746E-2</c:v>
                </c:pt>
                <c:pt idx="34">
                  <c:v>4.7992537538871193E-2</c:v>
                </c:pt>
                <c:pt idx="35">
                  <c:v>4.8838535093413994E-2</c:v>
                </c:pt>
                <c:pt idx="36">
                  <c:v>4.966217958521453E-2</c:v>
                </c:pt>
                <c:pt idx="37">
                  <c:v>5.046450156443337E-2</c:v>
                </c:pt>
                <c:pt idx="38">
                  <c:v>5.1246463949896029E-2</c:v>
                </c:pt>
                <c:pt idx="39">
                  <c:v>5.2008967756772953E-2</c:v>
                </c:pt>
                <c:pt idx="40">
                  <c:v>5.275285723325248E-2</c:v>
                </c:pt>
                <c:pt idx="41">
                  <c:v>5.3478924477762722E-2</c:v>
                </c:pt>
                <c:pt idx="42">
                  <c:v>5.4187913598396323E-2</c:v>
                </c:pt>
                <c:pt idx="43">
                  <c:v>5.4880524467829248E-2</c:v>
                </c:pt>
                <c:pt idx="44">
                  <c:v>5.5557416119930418E-2</c:v>
                </c:pt>
                <c:pt idx="45">
                  <c:v>5.6866491901230262E-2</c:v>
                </c:pt>
                <c:pt idx="46">
                  <c:v>5.811970658146532E-2</c:v>
                </c:pt>
                <c:pt idx="47">
                  <c:v>5.9321142497826392E-2</c:v>
                </c:pt>
                <c:pt idx="48">
                  <c:v>6.1582970866585388E-2</c:v>
                </c:pt>
                <c:pt idx="49">
                  <c:v>6.6548601152338793E-2</c:v>
                </c:pt>
                <c:pt idx="50">
                  <c:v>7.0743975633542303E-2</c:v>
                </c:pt>
                <c:pt idx="51">
                  <c:v>7.435680826042905E-2</c:v>
                </c:pt>
                <c:pt idx="52">
                  <c:v>7.7515283125597495E-2</c:v>
                </c:pt>
                <c:pt idx="53">
                  <c:v>8.0310575599979644E-2</c:v>
                </c:pt>
                <c:pt idx="54">
                  <c:v>8.28096927855657E-2</c:v>
                </c:pt>
                <c:pt idx="55">
                  <c:v>8.5063219402228316E-2</c:v>
                </c:pt>
                <c:pt idx="56">
                  <c:v>8.7110209354143098E-2</c:v>
                </c:pt>
                <c:pt idx="57">
                  <c:v>8.8981394308885686E-2</c:v>
                </c:pt>
                <c:pt idx="58">
                  <c:v>9.0701356823797777E-2</c:v>
                </c:pt>
                <c:pt idx="59">
                  <c:v>9.229004305512345E-2</c:v>
                </c:pt>
                <c:pt idx="60">
                  <c:v>9.3763841027117864E-2</c:v>
                </c:pt>
                <c:pt idx="61">
                  <c:v>9.5136365341244006E-2</c:v>
                </c:pt>
                <c:pt idx="62">
                  <c:v>9.6419038797337236E-2</c:v>
                </c:pt>
                <c:pt idx="63">
                  <c:v>9.7621530561286488E-2</c:v>
                </c:pt>
                <c:pt idx="64">
                  <c:v>9.9817811626675357E-2</c:v>
                </c:pt>
                <c:pt idx="65">
                  <c:v>0.10177847867899172</c:v>
                </c:pt>
                <c:pt idx="66">
                  <c:v>0.10354382374680063</c:v>
                </c:pt>
                <c:pt idx="67">
                  <c:v>0.10514499242206556</c:v>
                </c:pt>
                <c:pt idx="68">
                  <c:v>0.1066065108801736</c:v>
                </c:pt>
                <c:pt idx="69">
                  <c:v>0.10794800457345828</c:v>
                </c:pt>
                <c:pt idx="70">
                  <c:v>0.10918539850180912</c:v>
                </c:pt>
                <c:pt idx="71">
                  <c:v>0.11033177493599373</c:v>
                </c:pt>
                <c:pt idx="72">
                  <c:v>0.11139799884876435</c:v>
                </c:pt>
                <c:pt idx="73">
                  <c:v>0.11420012841070046</c:v>
                </c:pt>
                <c:pt idx="74">
                  <c:v>0.11653764082669237</c:v>
                </c:pt>
                <c:pt idx="75">
                  <c:v>0.11852803684938987</c:v>
                </c:pt>
                <c:pt idx="76">
                  <c:v>0.12025072094799172</c:v>
                </c:pt>
                <c:pt idx="77">
                  <c:v>0.12176160931862573</c:v>
                </c:pt>
                <c:pt idx="78">
                  <c:v>0.1231014078900884</c:v>
                </c:pt>
                <c:pt idx="79">
                  <c:v>0.1243005724887158</c:v>
                </c:pt>
                <c:pt idx="80">
                  <c:v>0.12538241950363452</c:v>
                </c:pt>
                <c:pt idx="81">
                  <c:v>0.12636515212975008</c:v>
                </c:pt>
                <c:pt idx="82">
                  <c:v>0.12726322332541756</c:v>
                </c:pt>
                <c:pt idx="83">
                  <c:v>0.12808827823499064</c:v>
                </c:pt>
                <c:pt idx="84">
                  <c:v>0.12884982161010478</c:v>
                </c:pt>
                <c:pt idx="85">
                  <c:v>0.1295557004921335</c:v>
                </c:pt>
                <c:pt idx="86">
                  <c:v>0.13021245982107318</c:v>
                </c:pt>
                <c:pt idx="87">
                  <c:v>0.13082560878489091</c:v>
                </c:pt>
                <c:pt idx="88">
                  <c:v>0.13139982328711255</c:v>
                </c:pt>
                <c:pt idx="89">
                  <c:v>0.13193910192070532</c:v>
                </c:pt>
                <c:pt idx="90">
                  <c:v>0.13244688758614154</c:v>
                </c:pt>
                <c:pt idx="91">
                  <c:v>0.13292616337068858</c:v>
                </c:pt>
                <c:pt idx="92">
                  <c:v>0.13337952890093274</c:v>
                </c:pt>
                <c:pt idx="93">
                  <c:v>0.13380926170990093</c:v>
                </c:pt>
                <c:pt idx="94">
                  <c:v>0.13421736698170214</c:v>
                </c:pt>
                <c:pt idx="95">
                  <c:v>0.13460561819356609</c:v>
                </c:pt>
                <c:pt idx="96">
                  <c:v>0.13497559056417299</c:v>
                </c:pt>
                <c:pt idx="97">
                  <c:v>0.13532868876902182</c:v>
                </c:pt>
                <c:pt idx="98">
                  <c:v>0.13566617005119799</c:v>
                </c:pt>
                <c:pt idx="99">
                  <c:v>0.13598916360680904</c:v>
                </c:pt>
                <c:pt idx="100">
                  <c:v>0.13629868693587513</c:v>
                </c:pt>
                <c:pt idx="101">
                  <c:v>0.13659565970555068</c:v>
                </c:pt>
                <c:pt idx="102">
                  <c:v>0.13688091556174081</c:v>
                </c:pt>
                <c:pt idx="103">
                  <c:v>0.13715521223917204</c:v>
                </c:pt>
                <c:pt idx="104">
                  <c:v>0.13741924025272365</c:v>
                </c:pt>
                <c:pt idx="105">
                  <c:v>0.13767363039986882</c:v>
                </c:pt>
                <c:pt idx="106">
                  <c:v>0.13791896026209408</c:v>
                </c:pt>
                <c:pt idx="107">
                  <c:v>0.13815575985967768</c:v>
                </c:pt>
                <c:pt idx="108">
                  <c:v>0.13838451658733492</c:v>
                </c:pt>
                <c:pt idx="109">
                  <c:v>0.13860567953655417</c:v>
                </c:pt>
                <c:pt idx="110">
                  <c:v>0.1388196632928512</c:v>
                </c:pt>
                <c:pt idx="111">
                  <c:v>0.13902685128182485</c:v>
                </c:pt>
                <c:pt idx="112">
                  <c:v>0.13922759872613835</c:v>
                </c:pt>
                <c:pt idx="113">
                  <c:v>0.13942223526587452</c:v>
                </c:pt>
                <c:pt idx="114">
                  <c:v>0.13961106728670927</c:v>
                </c:pt>
                <c:pt idx="115">
                  <c:v>0.13979437999370353</c:v>
                </c:pt>
                <c:pt idx="116">
                  <c:v>0.13997243926297501</c:v>
                </c:pt>
                <c:pt idx="117">
                  <c:v>0.14014549329887341</c:v>
                </c:pt>
                <c:pt idx="118">
                  <c:v>0.14031377412038881</c:v>
                </c:pt>
                <c:pt idx="119">
                  <c:v>0.14047749889724009</c:v>
                </c:pt>
                <c:pt idx="120">
                  <c:v>0.14063687115331278</c:v>
                </c:pt>
                <c:pt idx="121">
                  <c:v>0.14079208185275827</c:v>
                </c:pt>
                <c:pt idx="122">
                  <c:v>0.14094331038206159</c:v>
                </c:pt>
                <c:pt idx="123">
                  <c:v>0.14109072543966936</c:v>
                </c:pt>
                <c:pt idx="124">
                  <c:v>0.14123448584330484</c:v>
                </c:pt>
                <c:pt idx="125">
                  <c:v>0.14137474126383381</c:v>
                </c:pt>
                <c:pt idx="126">
                  <c:v>0.14151163289346397</c:v>
                </c:pt>
                <c:pt idx="127">
                  <c:v>0.14164529405511905</c:v>
                </c:pt>
                <c:pt idx="128">
                  <c:v>0.14177585075902227</c:v>
                </c:pt>
                <c:pt idx="129">
                  <c:v>0.14190342221181682</c:v>
                </c:pt>
                <c:pt idx="130">
                  <c:v>0.14202812128294134</c:v>
                </c:pt>
                <c:pt idx="131">
                  <c:v>0.14215005493244381</c:v>
                </c:pt>
                <c:pt idx="132">
                  <c:v>0.14226932460395167</c:v>
                </c:pt>
                <c:pt idx="133">
                  <c:v>0.14238602658610749</c:v>
                </c:pt>
                <c:pt idx="134">
                  <c:v>0.14250025234542274</c:v>
                </c:pt>
                <c:pt idx="135">
                  <c:v>0.14261208883318618</c:v>
                </c:pt>
                <c:pt idx="136">
                  <c:v>0.14272161876878708</c:v>
                </c:pt>
                <c:pt idx="137">
                  <c:v>0.14282892090156885</c:v>
                </c:pt>
                <c:pt idx="138">
                  <c:v>0.14293407025311203</c:v>
                </c:pt>
                <c:pt idx="139">
                  <c:v>0.14303713834165518</c:v>
                </c:pt>
                <c:pt idx="140">
                  <c:v>0.14313819339019015</c:v>
                </c:pt>
                <c:pt idx="141">
                  <c:v>0.14323730051962075</c:v>
                </c:pt>
                <c:pt idx="142">
                  <c:v>0.1433345219282352</c:v>
                </c:pt>
                <c:pt idx="143">
                  <c:v>0.14342991705862743</c:v>
                </c:pt>
                <c:pt idx="144">
                  <c:v>0.14352354275309112</c:v>
                </c:pt>
                <c:pt idx="145">
                  <c:v>0.14361545339841797</c:v>
                </c:pt>
                <c:pt idx="146">
                  <c:v>0.14370570106094419</c:v>
                </c:pt>
                <c:pt idx="147">
                  <c:v>0.14379433561261373</c:v>
                </c:pt>
                <c:pt idx="148">
                  <c:v>0.14388140484875572</c:v>
                </c:pt>
                <c:pt idx="149">
                  <c:v>0.14396695459821418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A-4C61-46BE-A376-FBE8F7F20EFF}"/>
            </c:ext>
          </c:extLst>
        </c:ser>
        <c:ser>
          <c:idx val="0"/>
          <c:order val="16"/>
          <c:tx>
            <c:v>UWL</c:v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'funnel_Limits&amp;Scot'!$AE$11:$AE$160</c:f>
              <c:numCache>
                <c:formatCode>General</c:formatCode>
                <c:ptCount val="150"/>
                <c:pt idx="0">
                  <c:v>79.41061524402501</c:v>
                </c:pt>
                <c:pt idx="1">
                  <c:v>27.982127036534386</c:v>
                </c:pt>
                <c:pt idx="2">
                  <c:v>16.377700014049736</c:v>
                </c:pt>
                <c:pt idx="3">
                  <c:v>11.631017249834736</c:v>
                </c:pt>
                <c:pt idx="4">
                  <c:v>9.0494421365113062</c:v>
                </c:pt>
                <c:pt idx="5">
                  <c:v>7.4266004581163267</c:v>
                </c:pt>
                <c:pt idx="6">
                  <c:v>3.999183085644034</c:v>
                </c:pt>
                <c:pt idx="7">
                  <c:v>2.7979606248370361</c:v>
                </c:pt>
                <c:pt idx="8">
                  <c:v>2.1848769544043232</c:v>
                </c:pt>
                <c:pt idx="9">
                  <c:v>1.8124741264758346</c:v>
                </c:pt>
                <c:pt idx="10">
                  <c:v>1.5619939787475656</c:v>
                </c:pt>
                <c:pt idx="11">
                  <c:v>1.381796300354913</c:v>
                </c:pt>
                <c:pt idx="12">
                  <c:v>1.245810270023139</c:v>
                </c:pt>
                <c:pt idx="13">
                  <c:v>1.1394502594526628</c:v>
                </c:pt>
                <c:pt idx="14">
                  <c:v>1.0539175763475923</c:v>
                </c:pt>
                <c:pt idx="15">
                  <c:v>0.98358868752725059</c:v>
                </c:pt>
                <c:pt idx="16">
                  <c:v>0.92470095135899588</c:v>
                </c:pt>
                <c:pt idx="17">
                  <c:v>0.87464132033810649</c:v>
                </c:pt>
                <c:pt idx="18">
                  <c:v>0.83153818450274475</c:v>
                </c:pt>
                <c:pt idx="19">
                  <c:v>0.79401561809181587</c:v>
                </c:pt>
                <c:pt idx="20">
                  <c:v>0.76103932274985919</c:v>
                </c:pt>
                <c:pt idx="21">
                  <c:v>0.73181668350431395</c:v>
                </c:pt>
                <c:pt idx="22">
                  <c:v>0.70572998586001545</c:v>
                </c:pt>
                <c:pt idx="23">
                  <c:v>0.68229062801618556</c:v>
                </c:pt>
                <c:pt idx="24">
                  <c:v>0.66110700958127311</c:v>
                </c:pt>
                <c:pt idx="25">
                  <c:v>0.64186155574901949</c:v>
                </c:pt>
                <c:pt idx="26">
                  <c:v>0.62429398121921609</c:v>
                </c:pt>
                <c:pt idx="27">
                  <c:v>0.60818890183509755</c:v>
                </c:pt>
                <c:pt idx="28">
                  <c:v>0.5933665304490412</c:v>
                </c:pt>
                <c:pt idx="29">
                  <c:v>0.57967559651143785</c:v>
                </c:pt>
                <c:pt idx="30">
                  <c:v>0.56698789279583817</c:v>
                </c:pt>
                <c:pt idx="31">
                  <c:v>0.55519402888224212</c:v>
                </c:pt>
                <c:pt idx="32">
                  <c:v>0.54420009075594922</c:v>
                </c:pt>
                <c:pt idx="33">
                  <c:v>0.5339249885616747</c:v>
                </c:pt>
                <c:pt idx="34">
                  <c:v>0.52429833249965607</c:v>
                </c:pt>
                <c:pt idx="35">
                  <c:v>0.51525871802041567</c:v>
                </c:pt>
                <c:pt idx="36">
                  <c:v>0.50675233109713103</c:v>
                </c:pt>
                <c:pt idx="37">
                  <c:v>0.49873180591964827</c:v>
                </c:pt>
                <c:pt idx="38">
                  <c:v>0.49115528322598612</c:v>
                </c:pt>
                <c:pt idx="39">
                  <c:v>0.48398562928838207</c:v>
                </c:pt>
                <c:pt idx="40">
                  <c:v>0.47718978442954951</c:v>
                </c:pt>
                <c:pt idx="41">
                  <c:v>0.4707382166542356</c:v>
                </c:pt>
                <c:pt idx="42">
                  <c:v>0.46460446110564496</c:v>
                </c:pt>
                <c:pt idx="43">
                  <c:v>0.45876473000126938</c:v>
                </c:pt>
                <c:pt idx="44">
                  <c:v>0.45319758076233002</c:v>
                </c:pt>
                <c:pt idx="45">
                  <c:v>0.44280532242711984</c:v>
                </c:pt>
                <c:pt idx="46">
                  <c:v>0.4332932297288164</c:v>
                </c:pt>
                <c:pt idx="47">
                  <c:v>0.42454988162434421</c:v>
                </c:pt>
                <c:pt idx="48">
                  <c:v>0.40901151076493342</c:v>
                </c:pt>
                <c:pt idx="49">
                  <c:v>0.37858926980325663</c:v>
                </c:pt>
                <c:pt idx="50">
                  <c:v>0.3562026278344862</c:v>
                </c:pt>
                <c:pt idx="51">
                  <c:v>0.33894198121954361</c:v>
                </c:pt>
                <c:pt idx="52">
                  <c:v>0.32516595311435853</c:v>
                </c:pt>
                <c:pt idx="53">
                  <c:v>0.31387498782470835</c:v>
                </c:pt>
                <c:pt idx="54">
                  <c:v>0.30442378749278487</c:v>
                </c:pt>
                <c:pt idx="55">
                  <c:v>0.29637611689157323</c:v>
                </c:pt>
                <c:pt idx="56">
                  <c:v>0.28942586321737218</c:v>
                </c:pt>
                <c:pt idx="57">
                  <c:v>0.28335149659547187</c:v>
                </c:pt>
                <c:pt idx="58">
                  <c:v>0.27798848973642837</c:v>
                </c:pt>
                <c:pt idx="59">
                  <c:v>0.27321192114323628</c:v>
                </c:pt>
                <c:pt idx="60">
                  <c:v>0.26892511637323735</c:v>
                </c:pt>
                <c:pt idx="61">
                  <c:v>0.26505200822089209</c:v>
                </c:pt>
                <c:pt idx="62">
                  <c:v>0.26153186388454036</c:v>
                </c:pt>
                <c:pt idx="63">
                  <c:v>0.25831556240984122</c:v>
                </c:pt>
                <c:pt idx="64">
                  <c:v>0.25264069101927855</c:v>
                </c:pt>
                <c:pt idx="65">
                  <c:v>0.2477810131600795</c:v>
                </c:pt>
                <c:pt idx="66">
                  <c:v>0.24356252719483937</c:v>
                </c:pt>
                <c:pt idx="67">
                  <c:v>0.23985857018856521</c:v>
                </c:pt>
                <c:pt idx="68">
                  <c:v>0.23657456339285682</c:v>
                </c:pt>
                <c:pt idx="69">
                  <c:v>0.23363833772187961</c:v>
                </c:pt>
                <c:pt idx="70">
                  <c:v>0.23099378495706488</c:v>
                </c:pt>
                <c:pt idx="71">
                  <c:v>0.22859656730781766</c:v>
                </c:pt>
                <c:pt idx="72">
                  <c:v>0.22641114306088447</c:v>
                </c:pt>
                <c:pt idx="73">
                  <c:v>0.22086177882886154</c:v>
                </c:pt>
                <c:pt idx="74">
                  <c:v>0.21643626676663583</c:v>
                </c:pt>
                <c:pt idx="75">
                  <c:v>0.21280523821681294</c:v>
                </c:pt>
                <c:pt idx="76">
                  <c:v>0.20975942402625417</c:v>
                </c:pt>
                <c:pt idx="77">
                  <c:v>0.20715887273122882</c:v>
                </c:pt>
                <c:pt idx="78">
                  <c:v>0.20490609498734755</c:v>
                </c:pt>
                <c:pt idx="79">
                  <c:v>0.20293088494153277</c:v>
                </c:pt>
                <c:pt idx="80">
                  <c:v>0.20118126821771345</c:v>
                </c:pt>
                <c:pt idx="81">
                  <c:v>0.19961785900636581</c:v>
                </c:pt>
                <c:pt idx="82">
                  <c:v>0.19821020890694752</c:v>
                </c:pt>
                <c:pt idx="83">
                  <c:v>0.19693436831613823</c:v>
                </c:pt>
                <c:pt idx="84">
                  <c:v>0.19577121244507248</c:v>
                </c:pt>
                <c:pt idx="85">
                  <c:v>0.19470526443586053</c:v>
                </c:pt>
                <c:pt idx="86">
                  <c:v>0.19372385038498552</c:v>
                </c:pt>
                <c:pt idx="87">
                  <c:v>0.19281648125264697</c:v>
                </c:pt>
                <c:pt idx="88">
                  <c:v>0.19197439314611173</c:v>
                </c:pt>
                <c:pt idx="89">
                  <c:v>0.19119020024289876</c:v>
                </c:pt>
                <c:pt idx="90">
                  <c:v>0.19045762918857467</c:v>
                </c:pt>
                <c:pt idx="91">
                  <c:v>0.18977131333310576</c:v>
                </c:pt>
                <c:pt idx="92">
                  <c:v>0.18912663152970191</c:v>
                </c:pt>
                <c:pt idx="93">
                  <c:v>0.18851958054349902</c:v>
                </c:pt>
                <c:pt idx="94">
                  <c:v>0.18794667310603561</c:v>
                </c:pt>
                <c:pt idx="95">
                  <c:v>0.18740485574931925</c:v>
                </c:pt>
                <c:pt idx="96">
                  <c:v>0.1868914420467728</c:v>
                </c:pt>
                <c:pt idx="97">
                  <c:v>0.18640405796553045</c:v>
                </c:pt>
                <c:pt idx="98">
                  <c:v>0.18594059682089009</c:v>
                </c:pt>
                <c:pt idx="99">
                  <c:v>0.18549918190420603</c:v>
                </c:pt>
                <c:pt idx="100">
                  <c:v>0.18507813528851125</c:v>
                </c:pt>
                <c:pt idx="101">
                  <c:v>0.18467595164230999</c:v>
                </c:pt>
                <c:pt idx="102">
                  <c:v>0.18429127612989155</c:v>
                </c:pt>
                <c:pt idx="103">
                  <c:v>0.18392288566657358</c:v>
                </c:pt>
                <c:pt idx="104">
                  <c:v>0.18356967294415533</c:v>
                </c:pt>
                <c:pt idx="105">
                  <c:v>0.18323063275622362</c:v>
                </c:pt>
                <c:pt idx="106">
                  <c:v>0.18290485024263844</c:v>
                </c:pt>
                <c:pt idx="107">
                  <c:v>0.18259149074332659</c:v>
                </c:pt>
                <c:pt idx="108">
                  <c:v>0.18228979100776954</c:v>
                </c:pt>
                <c:pt idx="109">
                  <c:v>0.18199905155153612</c:v>
                </c:pt>
                <c:pt idx="110">
                  <c:v>0.18171862998735946</c:v>
                </c:pt>
                <c:pt idx="111">
                  <c:v>0.18144793518747668</c:v>
                </c:pt>
                <c:pt idx="112">
                  <c:v>0.18118642215768668</c:v>
                </c:pt>
                <c:pt idx="113">
                  <c:v>0.18093358752296662</c:v>
                </c:pt>
                <c:pt idx="114">
                  <c:v>0.18068896554038361</c:v>
                </c:pt>
                <c:pt idx="115">
                  <c:v>0.18045212456814294</c:v>
                </c:pt>
                <c:pt idx="116">
                  <c:v>0.18022266393045344</c:v>
                </c:pt>
                <c:pt idx="117">
                  <c:v>0.18000021112690068</c:v>
                </c:pt>
                <c:pt idx="118">
                  <c:v>0.17978441934253347</c:v>
                </c:pt>
                <c:pt idx="119">
                  <c:v>0.17957496522116223</c:v>
                </c:pt>
                <c:pt idx="120">
                  <c:v>0.17937154686965542</c:v>
                </c:pt>
                <c:pt idx="121">
                  <c:v>0.17917388206548085</c:v>
                </c:pt>
                <c:pt idx="122">
                  <c:v>0.17898170664351049</c:v>
                </c:pt>
                <c:pt idx="123">
                  <c:v>0.17879477304131156</c:v>
                </c:pt>
                <c:pt idx="124">
                  <c:v>0.17861284898487234</c:v>
                </c:pt>
                <c:pt idx="125">
                  <c:v>0.17843571629904076</c:v>
                </c:pt>
                <c:pt idx="126">
                  <c:v>0.17826316982894741</c:v>
                </c:pt>
                <c:pt idx="127">
                  <c:v>0.17809501646039741</c:v>
                </c:pt>
                <c:pt idx="128">
                  <c:v>0.17793107422869081</c:v>
                </c:pt>
                <c:pt idx="129">
                  <c:v>0.17777117150660302</c:v>
                </c:pt>
                <c:pt idx="130">
                  <c:v>0.17761514626335995</c:v>
                </c:pt>
                <c:pt idx="131">
                  <c:v>0.17746284538739687</c:v>
                </c:pt>
                <c:pt idx="132">
                  <c:v>0.17731412406652197</c:v>
                </c:pt>
                <c:pt idx="133">
                  <c:v>0.17716884521982959</c:v>
                </c:pt>
                <c:pt idx="134">
                  <c:v>0.1770268789763402</c:v>
                </c:pt>
                <c:pt idx="135">
                  <c:v>0.17688810219589846</c:v>
                </c:pt>
                <c:pt idx="136">
                  <c:v>0.17675239802834572</c:v>
                </c:pt>
                <c:pt idx="137">
                  <c:v>0.17661965550740971</c:v>
                </c:pt>
                <c:pt idx="138">
                  <c:v>0.17648976917613068</c:v>
                </c:pt>
                <c:pt idx="139">
                  <c:v>0.1763626387409738</c:v>
                </c:pt>
                <c:pt idx="140">
                  <c:v>0.1762381687520703</c:v>
                </c:pt>
                <c:pt idx="141">
                  <c:v>0.1761162683072901</c:v>
                </c:pt>
                <c:pt idx="142">
                  <c:v>0.17599685077807709</c:v>
                </c:pt>
                <c:pt idx="143">
                  <c:v>0.17587983355518316</c:v>
                </c:pt>
                <c:pt idx="144">
                  <c:v>0.17576513781261935</c:v>
                </c:pt>
                <c:pt idx="145">
                  <c:v>0.17565268828830227</c:v>
                </c:pt>
                <c:pt idx="146">
                  <c:v>0.17554241308002086</c:v>
                </c:pt>
                <c:pt idx="147">
                  <c:v>0.17543424345547617</c:v>
                </c:pt>
                <c:pt idx="148">
                  <c:v>0.17532811367526219</c:v>
                </c:pt>
                <c:pt idx="149">
                  <c:v>0.17522396082776032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B-4C61-46BE-A376-FBE8F7F20EFF}"/>
            </c:ext>
          </c:extLst>
        </c:ser>
        <c:ser>
          <c:idx val="3"/>
          <c:order val="17"/>
          <c:tx>
            <c:v>Control Limits (99%)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'funnel_Limits&amp;Scot'!$AF$11:$AF$160</c:f>
              <c:numCache>
                <c:formatCode>General</c:formatCode>
                <c:ptCount val="150"/>
                <c:pt idx="0">
                  <c:v>3.8003284893555024E-5</c:v>
                </c:pt>
                <c:pt idx="1">
                  <c:v>3.7840652265328E-4</c:v>
                </c:pt>
                <c:pt idx="2">
                  <c:v>7.5323946280771419E-4</c:v>
                </c:pt>
                <c:pt idx="3">
                  <c:v>1.1245615167008163E-3</c:v>
                </c:pt>
                <c:pt idx="4">
                  <c:v>1.4924337530222644E-3</c:v>
                </c:pt>
                <c:pt idx="5">
                  <c:v>1.8569156689970912E-3</c:v>
                </c:pt>
                <c:pt idx="6">
                  <c:v>3.630449417675435E-3</c:v>
                </c:pt>
                <c:pt idx="7">
                  <c:v>5.327333954809335E-3</c:v>
                </c:pt>
                <c:pt idx="8">
                  <c:v>6.953522803871068E-3</c:v>
                </c:pt>
                <c:pt idx="9">
                  <c:v>8.5143063625367013E-3</c:v>
                </c:pt>
                <c:pt idx="10">
                  <c:v>1.0014407049874559E-2</c:v>
                </c:pt>
                <c:pt idx="11">
                  <c:v>1.1458057921470994E-2</c:v>
                </c:pt>
                <c:pt idx="12">
                  <c:v>1.2849068095214706E-2</c:v>
                </c:pt>
                <c:pt idx="13">
                  <c:v>1.4190877565320597E-2</c:v>
                </c:pt>
                <c:pt idx="14">
                  <c:v>1.5486603411342613E-2</c:v>
                </c:pt>
                <c:pt idx="15">
                  <c:v>1.6739078978512609E-2</c:v>
                </c:pt>
                <c:pt idx="16">
                  <c:v>1.7950887277932651E-2</c:v>
                </c:pt>
                <c:pt idx="17">
                  <c:v>1.9124389603193938E-2</c:v>
                </c:pt>
                <c:pt idx="18">
                  <c:v>2.0261750164637458E-2</c:v>
                </c:pt>
                <c:pt idx="19">
                  <c:v>2.1364957389796036E-2</c:v>
                </c:pt>
                <c:pt idx="20">
                  <c:v>2.243584241831624E-2</c:v>
                </c:pt>
                <c:pt idx="21">
                  <c:v>2.3476095224287331E-2</c:v>
                </c:pt>
                <c:pt idx="22">
                  <c:v>2.448727872275892E-2</c:v>
                </c:pt>
                <c:pt idx="23">
                  <c:v>2.5470841156041382E-2</c:v>
                </c:pt>
                <c:pt idx="24">
                  <c:v>2.6428127005924423E-2</c:v>
                </c:pt>
                <c:pt idx="25">
                  <c:v>2.7360386637744302E-2</c:v>
                </c:pt>
                <c:pt idx="26">
                  <c:v>2.8268784849373167E-2</c:v>
                </c:pt>
                <c:pt idx="27">
                  <c:v>2.9154408471214768E-2</c:v>
                </c:pt>
                <c:pt idx="28">
                  <c:v>3.0018273141012693E-2</c:v>
                </c:pt>
                <c:pt idx="29">
                  <c:v>3.0861329358809329E-2</c:v>
                </c:pt>
                <c:pt idx="30">
                  <c:v>3.1684467912009677E-2</c:v>
                </c:pt>
                <c:pt idx="31">
                  <c:v>3.2488524747639434E-2</c:v>
                </c:pt>
                <c:pt idx="32">
                  <c:v>3.3274285358087699E-2</c:v>
                </c:pt>
                <c:pt idx="33">
                  <c:v>3.4042488737521324E-2</c:v>
                </c:pt>
                <c:pt idx="34">
                  <c:v>3.4793830958456E-2</c:v>
                </c:pt>
                <c:pt idx="35">
                  <c:v>3.5528968411437482E-2</c:v>
                </c:pt>
                <c:pt idx="36">
                  <c:v>3.6248520745214029E-2</c:v>
                </c:pt>
                <c:pt idx="37">
                  <c:v>3.6953073540030232E-2</c:v>
                </c:pt>
                <c:pt idx="38">
                  <c:v>3.7643180742593922E-2</c:v>
                </c:pt>
                <c:pt idx="39">
                  <c:v>3.8319366887762996E-2</c:v>
                </c:pt>
                <c:pt idx="40">
                  <c:v>3.8982129128980914E-2</c:v>
                </c:pt>
                <c:pt idx="41">
                  <c:v>3.9631939096877532E-2</c:v>
                </c:pt>
                <c:pt idx="42">
                  <c:v>4.0269244603189105E-2</c:v>
                </c:pt>
                <c:pt idx="43">
                  <c:v>4.089447120518537E-2</c:v>
                </c:pt>
                <c:pt idx="44">
                  <c:v>4.1508023644079808E-2</c:v>
                </c:pt>
                <c:pt idx="45">
                  <c:v>4.2701628760008152E-2</c:v>
                </c:pt>
                <c:pt idx="46">
                  <c:v>4.3852929376795476E-2</c:v>
                </c:pt>
                <c:pt idx="47">
                  <c:v>4.4964536671275229E-2</c:v>
                </c:pt>
                <c:pt idx="48">
                  <c:v>4.7077999524084105E-2</c:v>
                </c:pt>
                <c:pt idx="49">
                  <c:v>5.181153779039209E-2</c:v>
                </c:pt>
                <c:pt idx="50">
                  <c:v>5.5908988350371565E-2</c:v>
                </c:pt>
                <c:pt idx="51">
                  <c:v>5.9507786063798675E-2</c:v>
                </c:pt>
                <c:pt idx="52">
                  <c:v>6.2706118484757004E-2</c:v>
                </c:pt>
                <c:pt idx="53">
                  <c:v>6.5576451435254854E-2</c:v>
                </c:pt>
                <c:pt idx="54">
                  <c:v>6.8173710242559832E-2</c:v>
                </c:pt>
                <c:pt idx="55">
                  <c:v>7.0540461122109863E-2</c:v>
                </c:pt>
                <c:pt idx="56">
                  <c:v>7.2710319874744661E-2</c:v>
                </c:pt>
                <c:pt idx="57">
                  <c:v>7.4710267349110432E-2</c:v>
                </c:pt>
                <c:pt idx="58">
                  <c:v>7.6562265910312885E-2</c:v>
                </c:pt>
                <c:pt idx="59">
                  <c:v>7.8284414940419156E-2</c:v>
                </c:pt>
                <c:pt idx="60">
                  <c:v>7.9891794074554684E-2</c:v>
                </c:pt>
                <c:pt idx="61">
                  <c:v>8.1397089874699971E-2</c:v>
                </c:pt>
                <c:pt idx="62">
                  <c:v>8.2811069160488263E-2</c:v>
                </c:pt>
                <c:pt idx="63">
                  <c:v>8.4142941734559842E-2</c:v>
                </c:pt>
                <c:pt idx="64">
                  <c:v>8.6591050171076933E-2</c:v>
                </c:pt>
                <c:pt idx="65">
                  <c:v>8.879325956940573E-2</c:v>
                </c:pt>
                <c:pt idx="66">
                  <c:v>9.0789395203621989E-2</c:v>
                </c:pt>
                <c:pt idx="67">
                  <c:v>9.2610658607004639E-2</c:v>
                </c:pt>
                <c:pt idx="68">
                  <c:v>9.428191205258632E-2</c:v>
                </c:pt>
                <c:pt idx="69">
                  <c:v>9.5823259615359285E-2</c:v>
                </c:pt>
                <c:pt idx="70">
                  <c:v>9.7251168431170543E-2</c:v>
                </c:pt>
                <c:pt idx="71">
                  <c:v>9.8579280993791693E-2</c:v>
                </c:pt>
                <c:pt idx="72">
                  <c:v>9.9819014774579995E-2</c:v>
                </c:pt>
                <c:pt idx="73">
                  <c:v>0.10309747298064391</c:v>
                </c:pt>
                <c:pt idx="74">
                  <c:v>0.10585451746890301</c:v>
                </c:pt>
                <c:pt idx="75">
                  <c:v>0.10821776644967387</c:v>
                </c:pt>
                <c:pt idx="76">
                  <c:v>0.11027457562080374</c:v>
                </c:pt>
                <c:pt idx="77">
                  <c:v>0.11208711776696872</c:v>
                </c:pt>
                <c:pt idx="78">
                  <c:v>0.11370106209109884</c:v>
                </c:pt>
                <c:pt idx="79">
                  <c:v>0.1151508428838202</c:v>
                </c:pt>
                <c:pt idx="80">
                  <c:v>0.11646300040963058</c:v>
                </c:pt>
                <c:pt idx="81">
                  <c:v>0.11765837801720927</c:v>
                </c:pt>
                <c:pt idx="82">
                  <c:v>0.11875361245190867</c:v>
                </c:pt>
                <c:pt idx="83">
                  <c:v>0.11976217199700995</c:v>
                </c:pt>
                <c:pt idx="84">
                  <c:v>0.1206950965592203</c:v>
                </c:pt>
                <c:pt idx="85">
                  <c:v>0.12156153609543013</c:v>
                </c:pt>
                <c:pt idx="86">
                  <c:v>0.12236914943354943</c:v>
                </c:pt>
                <c:pt idx="87">
                  <c:v>0.12312440445775996</c:v>
                </c:pt>
                <c:pt idx="88">
                  <c:v>0.1238328073254719</c:v>
                </c:pt>
                <c:pt idx="89">
                  <c:v>0.12449907978054114</c:v>
                </c:pt>
                <c:pt idx="90">
                  <c:v>0.12512729794038827</c:v>
                </c:pt>
                <c:pt idx="91">
                  <c:v>0.1257210020998932</c:v>
                </c:pt>
                <c:pt idx="92">
                  <c:v>0.12628328446214149</c:v>
                </c:pt>
                <c:pt idx="93">
                  <c:v>0.12681685986861863</c:v>
                </c:pt>
                <c:pt idx="94">
                  <c:v>0.12732412329964465</c:v>
                </c:pt>
                <c:pt idx="95">
                  <c:v>0.12780719698073992</c:v>
                </c:pt>
                <c:pt idx="96">
                  <c:v>0.12826796925031744</c:v>
                </c:pt>
                <c:pt idx="97">
                  <c:v>0.12870812684332428</c:v>
                </c:pt>
                <c:pt idx="98">
                  <c:v>0.12912918187278091</c:v>
                </c:pt>
                <c:pt idx="99">
                  <c:v>0.12953249451099449</c:v>
                </c:pt>
                <c:pt idx="100">
                  <c:v>0.12991929215958609</c:v>
                </c:pt>
                <c:pt idx="101">
                  <c:v>0.13029068573465791</c:v>
                </c:pt>
                <c:pt idx="102">
                  <c:v>0.13064768356771697</c:v>
                </c:pt>
                <c:pt idx="103">
                  <c:v>0.13099120332515912</c:v>
                </c:pt>
                <c:pt idx="104">
                  <c:v>0.13132208227243999</c:v>
                </c:pt>
                <c:pt idx="105">
                  <c:v>0.13164108614854489</c:v>
                </c:pt>
                <c:pt idx="106">
                  <c:v>0.13194891686828752</c:v>
                </c:pt>
                <c:pt idx="107">
                  <c:v>0.13224621923153387</c:v>
                </c:pt>
                <c:pt idx="108">
                  <c:v>0.13253358678754346</c:v>
                </c:pt>
                <c:pt idx="109">
                  <c:v>0.13281156697763161</c:v>
                </c:pt>
                <c:pt idx="110">
                  <c:v>0.13308066565904605</c:v>
                </c:pt>
                <c:pt idx="111">
                  <c:v>0.13334135109635736</c:v>
                </c:pt>
                <c:pt idx="112">
                  <c:v>0.13359405749304526</c:v>
                </c:pt>
                <c:pt idx="113">
                  <c:v>0.13383918812472914</c:v>
                </c:pt>
                <c:pt idx="114">
                  <c:v>0.13407711812619372</c:v>
                </c:pt>
                <c:pt idx="115">
                  <c:v>0.13430819697662302</c:v>
                </c:pt>
                <c:pt idx="116">
                  <c:v>0.13453275072099982</c:v>
                </c:pt>
                <c:pt idx="117">
                  <c:v>0.13475108396021326</c:v>
                </c:pt>
                <c:pt idx="118">
                  <c:v>0.13496348163786628</c:v>
                </c:pt>
                <c:pt idx="119">
                  <c:v>0.13517021064792933</c:v>
                </c:pt>
                <c:pt idx="120">
                  <c:v>0.13537152128413205</c:v>
                </c:pt>
                <c:pt idx="121">
                  <c:v>0.13556764854921988</c:v>
                </c:pt>
                <c:pt idx="122">
                  <c:v>0.13575881333984227</c:v>
                </c:pt>
                <c:pt idx="123">
                  <c:v>0.1359452235208263</c:v>
                </c:pt>
                <c:pt idx="124">
                  <c:v>0.13612707490085954</c:v>
                </c:pt>
                <c:pt idx="125">
                  <c:v>0.13630455212012119</c:v>
                </c:pt>
                <c:pt idx="126">
                  <c:v>0.13647782945911882</c:v>
                </c:pt>
                <c:pt idx="127">
                  <c:v>0.13664707157688266</c:v>
                </c:pt>
                <c:pt idx="128">
                  <c:v>0.13681243418570818</c:v>
                </c:pt>
                <c:pt idx="129">
                  <c:v>0.13697406466880629</c:v>
                </c:pt>
                <c:pt idx="130">
                  <c:v>0.13713210264649425</c:v>
                </c:pt>
                <c:pt idx="131">
                  <c:v>0.13728668049592885</c:v>
                </c:pt>
                <c:pt idx="132">
                  <c:v>0.13743792382882802</c:v>
                </c:pt>
                <c:pt idx="133">
                  <c:v>0.13758595193114495</c:v>
                </c:pt>
                <c:pt idx="134">
                  <c:v>0.13773087816823024</c:v>
                </c:pt>
                <c:pt idx="135">
                  <c:v>0.13787281035864504</c:v>
                </c:pt>
                <c:pt idx="136">
                  <c:v>0.13801185111945771</c:v>
                </c:pt>
                <c:pt idx="137">
                  <c:v>0.13814809818556337</c:v>
                </c:pt>
                <c:pt idx="138">
                  <c:v>0.13828164470531007</c:v>
                </c:pt>
                <c:pt idx="139">
                  <c:v>0.13841257951448444</c:v>
                </c:pt>
                <c:pt idx="140">
                  <c:v>0.13854098739050857</c:v>
                </c:pt>
                <c:pt idx="141">
                  <c:v>0.13866694928851767</c:v>
                </c:pt>
                <c:pt idx="142">
                  <c:v>0.13879054256082854</c:v>
                </c:pt>
                <c:pt idx="143">
                  <c:v>0.13891184116116448</c:v>
                </c:pt>
                <c:pt idx="144">
                  <c:v>0.13903091583487465</c:v>
                </c:pt>
                <c:pt idx="145">
                  <c:v>0.13914783429627131</c:v>
                </c:pt>
                <c:pt idx="146">
                  <c:v>0.13926266139410451</c:v>
                </c:pt>
                <c:pt idx="147">
                  <c:v>0.13937545926610312</c:v>
                </c:pt>
                <c:pt idx="148">
                  <c:v>0.13948628748342676</c:v>
                </c:pt>
                <c:pt idx="149">
                  <c:v>0.13959520318579952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C-4C61-46BE-A376-FBE8F7F20EFF}"/>
            </c:ext>
          </c:extLst>
        </c:ser>
        <c:ser>
          <c:idx val="19"/>
          <c:order val="18"/>
          <c:tx>
            <c:v>UCL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'funnel_Limits&amp;Scot'!$C$11:$C$160</c:f>
              <c:numCache>
                <c:formatCode>General</c:formatCode>
                <c:ptCount val="150"/>
                <c:pt idx="0">
                  <c:v>1</c:v>
                </c:pt>
                <c:pt idx="1">
                  <c:v>10</c:v>
                </c:pt>
                <c:pt idx="2">
                  <c:v>20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100</c:v>
                </c:pt>
                <c:pt idx="7">
                  <c:v>150</c:v>
                </c:pt>
                <c:pt idx="8">
                  <c:v>200</c:v>
                </c:pt>
                <c:pt idx="9">
                  <c:v>250</c:v>
                </c:pt>
                <c:pt idx="10">
                  <c:v>300</c:v>
                </c:pt>
                <c:pt idx="11">
                  <c:v>350</c:v>
                </c:pt>
                <c:pt idx="12">
                  <c:v>400</c:v>
                </c:pt>
                <c:pt idx="13">
                  <c:v>450</c:v>
                </c:pt>
                <c:pt idx="14">
                  <c:v>500</c:v>
                </c:pt>
                <c:pt idx="15">
                  <c:v>550</c:v>
                </c:pt>
                <c:pt idx="16">
                  <c:v>600</c:v>
                </c:pt>
                <c:pt idx="17">
                  <c:v>650</c:v>
                </c:pt>
                <c:pt idx="18">
                  <c:v>700</c:v>
                </c:pt>
                <c:pt idx="19">
                  <c:v>750</c:v>
                </c:pt>
                <c:pt idx="20">
                  <c:v>800</c:v>
                </c:pt>
                <c:pt idx="21">
                  <c:v>850</c:v>
                </c:pt>
                <c:pt idx="22">
                  <c:v>900</c:v>
                </c:pt>
                <c:pt idx="23">
                  <c:v>950</c:v>
                </c:pt>
                <c:pt idx="24">
                  <c:v>1000</c:v>
                </c:pt>
                <c:pt idx="25">
                  <c:v>1050</c:v>
                </c:pt>
                <c:pt idx="26">
                  <c:v>1100</c:v>
                </c:pt>
                <c:pt idx="27">
                  <c:v>1150</c:v>
                </c:pt>
                <c:pt idx="28">
                  <c:v>1200</c:v>
                </c:pt>
                <c:pt idx="29">
                  <c:v>1250</c:v>
                </c:pt>
                <c:pt idx="30">
                  <c:v>1300</c:v>
                </c:pt>
                <c:pt idx="31">
                  <c:v>1350</c:v>
                </c:pt>
                <c:pt idx="32">
                  <c:v>1400</c:v>
                </c:pt>
                <c:pt idx="33">
                  <c:v>1450</c:v>
                </c:pt>
                <c:pt idx="34">
                  <c:v>1500</c:v>
                </c:pt>
                <c:pt idx="35">
                  <c:v>1550</c:v>
                </c:pt>
                <c:pt idx="36">
                  <c:v>1600</c:v>
                </c:pt>
                <c:pt idx="37">
                  <c:v>1650</c:v>
                </c:pt>
                <c:pt idx="38">
                  <c:v>1700</c:v>
                </c:pt>
                <c:pt idx="39">
                  <c:v>1750</c:v>
                </c:pt>
                <c:pt idx="40">
                  <c:v>1800</c:v>
                </c:pt>
                <c:pt idx="41">
                  <c:v>1850</c:v>
                </c:pt>
                <c:pt idx="42">
                  <c:v>1900</c:v>
                </c:pt>
                <c:pt idx="43">
                  <c:v>1950</c:v>
                </c:pt>
                <c:pt idx="44">
                  <c:v>2000</c:v>
                </c:pt>
                <c:pt idx="45">
                  <c:v>2100</c:v>
                </c:pt>
                <c:pt idx="46">
                  <c:v>2200</c:v>
                </c:pt>
                <c:pt idx="47">
                  <c:v>2300</c:v>
                </c:pt>
                <c:pt idx="48">
                  <c:v>2500</c:v>
                </c:pt>
                <c:pt idx="49">
                  <c:v>3000</c:v>
                </c:pt>
                <c:pt idx="50">
                  <c:v>3500</c:v>
                </c:pt>
                <c:pt idx="51">
                  <c:v>4000</c:v>
                </c:pt>
                <c:pt idx="52">
                  <c:v>4500</c:v>
                </c:pt>
                <c:pt idx="53">
                  <c:v>5000</c:v>
                </c:pt>
                <c:pt idx="54">
                  <c:v>5500</c:v>
                </c:pt>
                <c:pt idx="55">
                  <c:v>6000</c:v>
                </c:pt>
                <c:pt idx="56">
                  <c:v>6500</c:v>
                </c:pt>
                <c:pt idx="57">
                  <c:v>7000</c:v>
                </c:pt>
                <c:pt idx="58">
                  <c:v>7500</c:v>
                </c:pt>
                <c:pt idx="59">
                  <c:v>8000</c:v>
                </c:pt>
                <c:pt idx="60">
                  <c:v>8500</c:v>
                </c:pt>
                <c:pt idx="61">
                  <c:v>9000</c:v>
                </c:pt>
                <c:pt idx="62">
                  <c:v>9500</c:v>
                </c:pt>
                <c:pt idx="63">
                  <c:v>10000</c:v>
                </c:pt>
                <c:pt idx="64">
                  <c:v>11000</c:v>
                </c:pt>
                <c:pt idx="65">
                  <c:v>12000</c:v>
                </c:pt>
                <c:pt idx="66">
                  <c:v>13000</c:v>
                </c:pt>
                <c:pt idx="67">
                  <c:v>14000</c:v>
                </c:pt>
                <c:pt idx="68">
                  <c:v>15000</c:v>
                </c:pt>
                <c:pt idx="69">
                  <c:v>16000</c:v>
                </c:pt>
                <c:pt idx="70">
                  <c:v>17000</c:v>
                </c:pt>
                <c:pt idx="71">
                  <c:v>18000</c:v>
                </c:pt>
                <c:pt idx="72">
                  <c:v>19000</c:v>
                </c:pt>
                <c:pt idx="73">
                  <c:v>22000</c:v>
                </c:pt>
                <c:pt idx="74">
                  <c:v>25000</c:v>
                </c:pt>
                <c:pt idx="75">
                  <c:v>28000</c:v>
                </c:pt>
                <c:pt idx="76">
                  <c:v>31000</c:v>
                </c:pt>
                <c:pt idx="77">
                  <c:v>34000</c:v>
                </c:pt>
                <c:pt idx="78">
                  <c:v>37000</c:v>
                </c:pt>
                <c:pt idx="79">
                  <c:v>40000</c:v>
                </c:pt>
                <c:pt idx="80">
                  <c:v>43000</c:v>
                </c:pt>
                <c:pt idx="81">
                  <c:v>46000</c:v>
                </c:pt>
                <c:pt idx="82">
                  <c:v>49000</c:v>
                </c:pt>
                <c:pt idx="83">
                  <c:v>52000</c:v>
                </c:pt>
                <c:pt idx="84">
                  <c:v>55000</c:v>
                </c:pt>
                <c:pt idx="85">
                  <c:v>58000</c:v>
                </c:pt>
                <c:pt idx="86">
                  <c:v>61000</c:v>
                </c:pt>
                <c:pt idx="87">
                  <c:v>64000</c:v>
                </c:pt>
                <c:pt idx="88">
                  <c:v>67000</c:v>
                </c:pt>
                <c:pt idx="89">
                  <c:v>70000</c:v>
                </c:pt>
                <c:pt idx="90">
                  <c:v>73000</c:v>
                </c:pt>
                <c:pt idx="91">
                  <c:v>76000</c:v>
                </c:pt>
                <c:pt idx="92">
                  <c:v>79000</c:v>
                </c:pt>
                <c:pt idx="93">
                  <c:v>82000</c:v>
                </c:pt>
                <c:pt idx="94">
                  <c:v>85000</c:v>
                </c:pt>
                <c:pt idx="95">
                  <c:v>88000</c:v>
                </c:pt>
                <c:pt idx="96">
                  <c:v>91000</c:v>
                </c:pt>
                <c:pt idx="97">
                  <c:v>94000</c:v>
                </c:pt>
                <c:pt idx="98">
                  <c:v>97000</c:v>
                </c:pt>
                <c:pt idx="99">
                  <c:v>100000</c:v>
                </c:pt>
                <c:pt idx="100">
                  <c:v>103000</c:v>
                </c:pt>
                <c:pt idx="101">
                  <c:v>106000</c:v>
                </c:pt>
                <c:pt idx="102">
                  <c:v>109000</c:v>
                </c:pt>
                <c:pt idx="103">
                  <c:v>112000</c:v>
                </c:pt>
                <c:pt idx="104">
                  <c:v>115000</c:v>
                </c:pt>
                <c:pt idx="105">
                  <c:v>118000</c:v>
                </c:pt>
                <c:pt idx="106">
                  <c:v>121000</c:v>
                </c:pt>
                <c:pt idx="107">
                  <c:v>124000</c:v>
                </c:pt>
                <c:pt idx="108">
                  <c:v>127000</c:v>
                </c:pt>
                <c:pt idx="109">
                  <c:v>130000</c:v>
                </c:pt>
                <c:pt idx="110">
                  <c:v>133000</c:v>
                </c:pt>
                <c:pt idx="111">
                  <c:v>136000</c:v>
                </c:pt>
                <c:pt idx="112">
                  <c:v>139000</c:v>
                </c:pt>
                <c:pt idx="113">
                  <c:v>142000</c:v>
                </c:pt>
                <c:pt idx="114">
                  <c:v>145000</c:v>
                </c:pt>
                <c:pt idx="115">
                  <c:v>148000</c:v>
                </c:pt>
                <c:pt idx="116">
                  <c:v>151000</c:v>
                </c:pt>
                <c:pt idx="117">
                  <c:v>154000</c:v>
                </c:pt>
                <c:pt idx="118">
                  <c:v>157000</c:v>
                </c:pt>
                <c:pt idx="119">
                  <c:v>160000</c:v>
                </c:pt>
                <c:pt idx="120">
                  <c:v>163000</c:v>
                </c:pt>
                <c:pt idx="121">
                  <c:v>166000</c:v>
                </c:pt>
                <c:pt idx="122">
                  <c:v>169000</c:v>
                </c:pt>
                <c:pt idx="123">
                  <c:v>172000</c:v>
                </c:pt>
                <c:pt idx="124">
                  <c:v>175000</c:v>
                </c:pt>
                <c:pt idx="125">
                  <c:v>178000</c:v>
                </c:pt>
                <c:pt idx="126">
                  <c:v>181000</c:v>
                </c:pt>
                <c:pt idx="127">
                  <c:v>184000</c:v>
                </c:pt>
                <c:pt idx="128">
                  <c:v>187000</c:v>
                </c:pt>
                <c:pt idx="129">
                  <c:v>190000</c:v>
                </c:pt>
                <c:pt idx="130">
                  <c:v>193000</c:v>
                </c:pt>
                <c:pt idx="131">
                  <c:v>196000</c:v>
                </c:pt>
                <c:pt idx="132">
                  <c:v>199000</c:v>
                </c:pt>
                <c:pt idx="133">
                  <c:v>202000</c:v>
                </c:pt>
                <c:pt idx="134">
                  <c:v>205000</c:v>
                </c:pt>
                <c:pt idx="135">
                  <c:v>208000</c:v>
                </c:pt>
                <c:pt idx="136">
                  <c:v>211000</c:v>
                </c:pt>
                <c:pt idx="137">
                  <c:v>214000</c:v>
                </c:pt>
                <c:pt idx="138">
                  <c:v>217000</c:v>
                </c:pt>
                <c:pt idx="139">
                  <c:v>220000</c:v>
                </c:pt>
                <c:pt idx="140">
                  <c:v>223000</c:v>
                </c:pt>
                <c:pt idx="141">
                  <c:v>226000</c:v>
                </c:pt>
                <c:pt idx="142">
                  <c:v>229000</c:v>
                </c:pt>
                <c:pt idx="143">
                  <c:v>232000</c:v>
                </c:pt>
                <c:pt idx="144">
                  <c:v>235000</c:v>
                </c:pt>
                <c:pt idx="145">
                  <c:v>238000</c:v>
                </c:pt>
                <c:pt idx="146">
                  <c:v>241000</c:v>
                </c:pt>
                <c:pt idx="147">
                  <c:v>244000</c:v>
                </c:pt>
                <c:pt idx="148">
                  <c:v>247000</c:v>
                </c:pt>
                <c:pt idx="149">
                  <c:v>250000</c:v>
                </c:pt>
              </c:numCache>
            </c:numRef>
          </c:xVal>
          <c:yVal>
            <c:numRef>
              <c:f>'funnel_Limits&amp;Scot'!$AG$11:$AG$160</c:f>
              <c:numCache>
                <c:formatCode>General</c:formatCode>
                <c:ptCount val="150"/>
                <c:pt idx="0">
                  <c:v>86.943813895097833</c:v>
                </c:pt>
                <c:pt idx="1">
                  <c:v>40.07599047373369</c:v>
                </c:pt>
                <c:pt idx="2">
                  <c:v>25.148315475416048</c:v>
                </c:pt>
                <c:pt idx="3">
                  <c:v>18.369868661904661</c:v>
                </c:pt>
                <c:pt idx="4">
                  <c:v>14.498293753156267</c:v>
                </c:pt>
                <c:pt idx="5">
                  <c:v>11.993797048613292</c:v>
                </c:pt>
                <c:pt idx="6">
                  <c:v>6.5163325825409997</c:v>
                </c:pt>
                <c:pt idx="7">
                  <c:v>4.5347755486961434</c:v>
                </c:pt>
                <c:pt idx="8">
                  <c:v>3.5114333487632696</c:v>
                </c:pt>
                <c:pt idx="9">
                  <c:v>2.8862770064115137</c:v>
                </c:pt>
                <c:pt idx="10">
                  <c:v>2.4645487932672689</c:v>
                </c:pt>
                <c:pt idx="11">
                  <c:v>2.1607084918798067</c:v>
                </c:pt>
                <c:pt idx="12">
                  <c:v>1.9312864729596424</c:v>
                </c:pt>
                <c:pt idx="13">
                  <c:v>1.7518509263891888</c:v>
                </c:pt>
                <c:pt idx="14">
                  <c:v>1.6076137473251904</c:v>
                </c:pt>
                <c:pt idx="15">
                  <c:v>1.4890993894923545</c:v>
                </c:pt>
                <c:pt idx="16">
                  <c:v>1.3899555928919385</c:v>
                </c:pt>
                <c:pt idx="17">
                  <c:v>1.3057643245843438</c:v>
                </c:pt>
                <c:pt idx="18">
                  <c:v>1.233357523290517</c:v>
                </c:pt>
                <c:pt idx="19">
                  <c:v>1.1704041396376665</c:v>
                </c:pt>
                <c:pt idx="20">
                  <c:v>1.1151507574113411</c:v>
                </c:pt>
                <c:pt idx="21">
                  <c:v>1.0662530470963274</c:v>
                </c:pt>
                <c:pt idx="22">
                  <c:v>1.0226629871017945</c:v>
                </c:pt>
                <c:pt idx="23">
                  <c:v>0.98355144962370911</c:v>
                </c:pt>
                <c:pt idx="24">
                  <c:v>0.94825385545640806</c:v>
                </c:pt>
                <c:pt idx="25">
                  <c:v>0.91623125667134253</c:v>
                </c:pt>
                <c:pt idx="26">
                  <c:v>0.88704196795558798</c:v>
                </c:pt>
                <c:pt idx="27">
                  <c:v>0.86032055475016478</c:v>
                </c:pt>
                <c:pt idx="28">
                  <c:v>0.83576204440505097</c:v>
                </c:pt>
                <c:pt idx="29">
                  <c:v>0.81310990575225606</c:v>
                </c:pt>
                <c:pt idx="30">
                  <c:v>0.79214678777758762</c:v>
                </c:pt>
                <c:pt idx="31">
                  <c:v>0.7726873056530662</c:v>
                </c:pt>
                <c:pt idx="32">
                  <c:v>0.75457236477537126</c:v>
                </c:pt>
                <c:pt idx="33">
                  <c:v>0.73766465331817965</c:v>
                </c:pt>
                <c:pt idx="34">
                  <c:v>0.72184503189611571</c:v>
                </c:pt>
                <c:pt idx="35">
                  <c:v>0.70700961867261236</c:v>
                </c:pt>
                <c:pt idx="36">
                  <c:v>0.6930674184475758</c:v>
                </c:pt>
                <c:pt idx="37">
                  <c:v>0.67993838082799019</c:v>
                </c:pt>
                <c:pt idx="38">
                  <c:v>0.66755179951047605</c:v>
                </c:pt>
                <c:pt idx="39">
                  <c:v>0.65584498473353492</c:v>
                </c:pt>
                <c:pt idx="40">
                  <c:v>0.64476215599750608</c:v>
                </c:pt>
                <c:pt idx="41">
                  <c:v>0.63425351354552884</c:v>
                </c:pt>
                <c:pt idx="42">
                  <c:v>0.62427445580482943</c:v>
                </c:pt>
                <c:pt idx="43">
                  <c:v>0.6147849166916467</c:v>
                </c:pt>
                <c:pt idx="44">
                  <c:v>0.60574880188386637</c:v>
                </c:pt>
                <c:pt idx="45">
                  <c:v>0.58890950564571221</c:v>
                </c:pt>
                <c:pt idx="46">
                  <c:v>0.57353057279322561</c:v>
                </c:pt>
                <c:pt idx="47">
                  <c:v>0.55942495998539143</c:v>
                </c:pt>
                <c:pt idx="48">
                  <c:v>0.53443379280374359</c:v>
                </c:pt>
                <c:pt idx="49">
                  <c:v>0.48582187141659444</c:v>
                </c:pt>
                <c:pt idx="50">
                  <c:v>0.45035899799957907</c:v>
                </c:pt>
                <c:pt idx="51">
                  <c:v>0.42322314803599215</c:v>
                </c:pt>
                <c:pt idx="52">
                  <c:v>0.40171051887762071</c:v>
                </c:pt>
                <c:pt idx="53">
                  <c:v>0.38418389443987228</c:v>
                </c:pt>
                <c:pt idx="54">
                  <c:v>0.36959191364510269</c:v>
                </c:pt>
                <c:pt idx="55">
                  <c:v>0.35722735289176621</c:v>
                </c:pt>
                <c:pt idx="56">
                  <c:v>0.34659624041651454</c:v>
                </c:pt>
                <c:pt idx="57">
                  <c:v>0.33734264513128287</c:v>
                </c:pt>
                <c:pt idx="58">
                  <c:v>0.32920329696217521</c:v>
                </c:pt>
                <c:pt idx="59">
                  <c:v>0.32197906575412644</c:v>
                </c:pt>
                <c:pt idx="60">
                  <c:v>0.31551640335193715</c:v>
                </c:pt>
                <c:pt idx="61">
                  <c:v>0.30969490278795131</c:v>
                </c:pt>
                <c:pt idx="62">
                  <c:v>0.30441873898952437</c:v>
                </c:pt>
                <c:pt idx="63">
                  <c:v>0.29961064427203687</c:v>
                </c:pt>
                <c:pt idx="64">
                  <c:v>0.29115758063397312</c:v>
                </c:pt>
                <c:pt idx="65">
                  <c:v>0.2839506888421342</c:v>
                </c:pt>
                <c:pt idx="66">
                  <c:v>0.27771942918723769</c:v>
                </c:pt>
                <c:pt idx="67">
                  <c:v>0.27226777288552428</c:v>
                </c:pt>
                <c:pt idx="68">
                  <c:v>0.26744996491355122</c:v>
                </c:pt>
                <c:pt idx="69">
                  <c:v>0.26315521910573125</c:v>
                </c:pt>
                <c:pt idx="70">
                  <c:v>0.25929771487380265</c:v>
                </c:pt>
                <c:pt idx="71">
                  <c:v>0.25580986247108584</c:v>
                </c:pt>
                <c:pt idx="72">
                  <c:v>0.25263765052506909</c:v>
                </c:pt>
                <c:pt idx="73">
                  <c:v>0.24461551902268983</c:v>
                </c:pt>
                <c:pt idx="74">
                  <c:v>0.23825298076109322</c:v>
                </c:pt>
                <c:pt idx="75">
                  <c:v>0.23305666078179851</c:v>
                </c:pt>
                <c:pt idx="76">
                  <c:v>0.22871499959972036</c:v>
                </c:pt>
                <c:pt idx="77">
                  <c:v>0.22502073595250249</c:v>
                </c:pt>
                <c:pt idx="78">
                  <c:v>0.22183015944543397</c:v>
                </c:pt>
                <c:pt idx="79">
                  <c:v>0.21904020207575256</c:v>
                </c:pt>
                <c:pt idx="80">
                  <c:v>0.21657484050596668</c:v>
                </c:pt>
                <c:pt idx="81">
                  <c:v>0.21437665508050907</c:v>
                </c:pt>
                <c:pt idx="82">
                  <c:v>0.21240138899732033</c:v>
                </c:pt>
                <c:pt idx="83">
                  <c:v>0.21061432696248861</c:v>
                </c:pt>
                <c:pt idx="84">
                  <c:v>0.20898781721092746</c:v>
                </c:pt>
                <c:pt idx="85">
                  <c:v>0.2074995344704606</c:v>
                </c:pt>
                <c:pt idx="86">
                  <c:v>0.2061312361813116</c:v>
                </c:pt>
                <c:pt idx="87">
                  <c:v>0.20486785497144949</c:v>
                </c:pt>
                <c:pt idx="88">
                  <c:v>0.20369682524988522</c:v>
                </c:pt>
                <c:pt idx="89">
                  <c:v>0.20260757591310141</c:v>
                </c:pt>
                <c:pt idx="90">
                  <c:v>0.20159114293520544</c:v>
                </c:pt>
                <c:pt idx="91">
                  <c:v>0.20063986982049586</c:v>
                </c:pt>
                <c:pt idx="92">
                  <c:v>0.19974717335825265</c:v>
                </c:pt>
                <c:pt idx="93">
                  <c:v>0.19890735853718833</c:v>
                </c:pt>
                <c:pt idx="94">
                  <c:v>0.19811547090419654</c:v>
                </c:pt>
                <c:pt idx="95">
                  <c:v>0.19736717775367413</c:v>
                </c:pt>
                <c:pt idx="96">
                  <c:v>0.19665867173775303</c:v>
                </c:pt>
                <c:pt idx="97">
                  <c:v>0.19598659207467087</c:v>
                </c:pt>
                <c:pt idx="98">
                  <c:v>0.19534795968900245</c:v>
                </c:pt>
                <c:pt idx="99">
                  <c:v>0.19474012346984537</c:v>
                </c:pt>
                <c:pt idx="100">
                  <c:v>0.19416071546790847</c:v>
                </c:pt>
                <c:pt idx="101">
                  <c:v>0.19360761332994264</c:v>
                </c:pt>
                <c:pt idx="102">
                  <c:v>0.19307890863139429</c:v>
                </c:pt>
                <c:pt idx="103">
                  <c:v>0.19257288004564968</c:v>
                </c:pt>
                <c:pt idx="104">
                  <c:v>0.19208797050239343</c:v>
                </c:pt>
                <c:pt idx="105">
                  <c:v>0.19162276765415925</c:v>
                </c:pt>
                <c:pt idx="106">
                  <c:v>0.19117598710059716</c:v>
                </c:pt>
                <c:pt idx="107">
                  <c:v>0.19074645792285705</c:v>
                </c:pt>
                <c:pt idx="108">
                  <c:v>0.19033311016212812</c:v>
                </c:pt>
                <c:pt idx="109">
                  <c:v>0.1899349639415657</c:v>
                </c:pt>
                <c:pt idx="110">
                  <c:v>0.18955111998318619</c:v>
                </c:pt>
                <c:pt idx="111">
                  <c:v>0.18918075131358353</c:v>
                </c:pt>
                <c:pt idx="112">
                  <c:v>0.18882309598663427</c:v>
                </c:pt>
                <c:pt idx="113">
                  <c:v>0.1884774506793421</c:v>
                </c:pt>
                <c:pt idx="114">
                  <c:v>0.18814316503991657</c:v>
                </c:pt>
                <c:pt idx="115">
                  <c:v>0.1878196366860598</c:v>
                </c:pt>
                <c:pt idx="116">
                  <c:v>0.18750630676705307</c:v>
                </c:pt>
                <c:pt idx="117">
                  <c:v>0.18720265601619604</c:v>
                </c:pt>
                <c:pt idx="118">
                  <c:v>0.18690820123095941</c:v>
                </c:pt>
                <c:pt idx="119">
                  <c:v>0.1866224921272493</c:v>
                </c:pt>
                <c:pt idx="120">
                  <c:v>0.18634510852177619</c:v>
                </c:pt>
                <c:pt idx="121">
                  <c:v>0.18607565780291724</c:v>
                </c:pt>
                <c:pt idx="122">
                  <c:v>0.18581377265586896</c:v>
                </c:pt>
                <c:pt idx="123">
                  <c:v>0.18555910901247627</c:v>
                </c:pt>
                <c:pt idx="124">
                  <c:v>0.18531134420002635</c:v>
                </c:pt>
                <c:pt idx="125">
                  <c:v>0.18507017526662689</c:v>
                </c:pt>
                <c:pt idx="126">
                  <c:v>0.18483531746364001</c:v>
                </c:pt>
                <c:pt idx="127">
                  <c:v>0.18460650286808883</c:v>
                </c:pt>
                <c:pt idx="128">
                  <c:v>0.18438347913005956</c:v>
                </c:pt>
                <c:pt idx="129">
                  <c:v>0.18416600833193825</c:v>
                </c:pt>
                <c:pt idx="130">
                  <c:v>0.18395386594789326</c:v>
                </c:pt>
                <c:pt idx="131">
                  <c:v>0.18374683989337415</c:v>
                </c:pt>
                <c:pt idx="132">
                  <c:v>0.18354472965558516</c:v>
                </c:pt>
                <c:pt idx="133">
                  <c:v>0.183347345496918</c:v>
                </c:pt>
                <c:pt idx="134">
                  <c:v>0.18315450772423317</c:v>
                </c:pt>
                <c:pt idx="135">
                  <c:v>0.18296604601766125</c:v>
                </c:pt>
                <c:pt idx="136">
                  <c:v>0.18278179881329093</c:v>
                </c:pt>
                <c:pt idx="137">
                  <c:v>0.18260161273471209</c:v>
                </c:pt>
                <c:pt idx="138">
                  <c:v>0.18242534206891772</c:v>
                </c:pt>
                <c:pt idx="139">
                  <c:v>0.18225284828253888</c:v>
                </c:pt>
                <c:pt idx="140">
                  <c:v>0.18208399957480106</c:v>
                </c:pt>
                <c:pt idx="141">
                  <c:v>0.18191867046395846</c:v>
                </c:pt>
                <c:pt idx="142">
                  <c:v>0.18175674140428838</c:v>
                </c:pt>
                <c:pt idx="143">
                  <c:v>0.18159809843101662</c:v>
                </c:pt>
                <c:pt idx="144">
                  <c:v>0.18144263283080295</c:v>
                </c:pt>
                <c:pt idx="145">
                  <c:v>0.18129024083564316</c:v>
                </c:pt>
                <c:pt idx="146">
                  <c:v>0.18114082333825046</c:v>
                </c:pt>
                <c:pt idx="147">
                  <c:v>0.18099428562715944</c:v>
                </c:pt>
                <c:pt idx="148">
                  <c:v>0.18085053713996124</c:v>
                </c:pt>
                <c:pt idx="149">
                  <c:v>0.18070949123322289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1D-4C61-46BE-A376-FBE8F7F20E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2758144"/>
        <c:axId val="132768128"/>
      </c:scatterChart>
      <c:valAx>
        <c:axId val="132758144"/>
        <c:scaling>
          <c:orientation val="minMax"/>
          <c:max val="25000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2768128"/>
        <c:crosses val="autoZero"/>
        <c:crossBetween val="midCat"/>
        <c:majorUnit val="25000"/>
        <c:minorUnit val="4000"/>
      </c:valAx>
      <c:valAx>
        <c:axId val="132768128"/>
        <c:scaling>
          <c:orientation val="minMax"/>
          <c:max val="0.30000000000000032"/>
          <c:min val="0"/>
        </c:scaling>
        <c:delete val="0"/>
        <c:axPos val="l"/>
        <c:numFmt formatCode="0.00%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2758144"/>
        <c:crosses val="autoZero"/>
        <c:crossBetween val="midCat"/>
        <c:majorUnit val="3.0000000000000002E-2"/>
        <c:minorUnit val="1.0000000000000005E-2"/>
        <c:dispUnits>
          <c:builtInUnit val="hundreds"/>
        </c:dispUnits>
      </c:valAx>
      <c:spPr>
        <a:noFill/>
        <a:ln w="25400">
          <a:noFill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egendEntry>
        <c:idx val="12"/>
        <c:delete val="1"/>
      </c:legendEntry>
      <c:legendEntry>
        <c:idx val="13"/>
        <c:delete val="1"/>
      </c:legendEntry>
      <c:legendEntry>
        <c:idx val="16"/>
        <c:delete val="1"/>
      </c:legendEntry>
      <c:legendEntry>
        <c:idx val="18"/>
        <c:delete val="1"/>
      </c:legendEntry>
      <c:layout>
        <c:manualLayout>
          <c:xMode val="edge"/>
          <c:yMode val="edge"/>
          <c:x val="0.30463551051051024"/>
          <c:y val="8.8158119658119666E-3"/>
          <c:w val="0.38555780780784393"/>
          <c:h val="6.1234401709401733E-2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1496062992127838" l="0.6299212598425401" r="0.23622047244094491" t="0.39370078740157488" header="0.31496062992129042" footer="0.31496062992129042"/>
    <c:pageSetup paperSize="9" orientation="landscape"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02927927934577E-2"/>
          <c:y val="5.3612556242969629E-2"/>
          <c:w val="0.92833415915915918"/>
          <c:h val="0.787188888888888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KPI_21!$B$14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KPI_21!$C$12:$Q$12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KPI_21!$C$14:$Q$14</c:f>
              <c:numCache>
                <c:formatCode>###,??0.0;\-#,##0.0;\-;@</c:formatCode>
                <c:ptCount val="15"/>
                <c:pt idx="0">
                  <c:v>4.0348964013086155</c:v>
                </c:pt>
                <c:pt idx="1">
                  <c:v>6.9536423841059598</c:v>
                </c:pt>
                <c:pt idx="2">
                  <c:v>5.382436260623229</c:v>
                </c:pt>
                <c:pt idx="3">
                  <c:v>5.7220708446866482</c:v>
                </c:pt>
                <c:pt idx="4">
                  <c:v>6.1976549413735347</c:v>
                </c:pt>
                <c:pt idx="5">
                  <c:v>5.0522648083623691</c:v>
                </c:pt>
                <c:pt idx="6">
                  <c:v>4.8019801980198018</c:v>
                </c:pt>
                <c:pt idx="7">
                  <c:v>5.0135501355013554</c:v>
                </c:pt>
                <c:pt idx="8">
                  <c:v>6.0344827586206895</c:v>
                </c:pt>
                <c:pt idx="9">
                  <c:v>6.2808750882145379</c:v>
                </c:pt>
                <c:pt idx="10">
                  <c:v>4.2553191489361701</c:v>
                </c:pt>
                <c:pt idx="11">
                  <c:v>2.9850746268656714</c:v>
                </c:pt>
                <c:pt idx="12">
                  <c:v>4.954954954954955</c:v>
                </c:pt>
                <c:pt idx="13">
                  <c:v>5.5555555555555554</c:v>
                </c:pt>
                <c:pt idx="14">
                  <c:v>5.3517397881996978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30-405B-A0A3-F4891907D5B7}"/>
            </c:ext>
          </c:extLst>
        </c:ser>
        <c:ser>
          <c:idx val="0"/>
          <c:order val="1"/>
          <c:tx>
            <c:strRef>
              <c:f>KPI_21!$B$15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KPI_21!$C$12:$Q$12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KPI_21!$C$15:$Q$15</c:f>
              <c:numCache>
                <c:formatCode>###,??0.0;\-#,##0.0;\-;@</c:formatCode>
                <c:ptCount val="15"/>
                <c:pt idx="0">
                  <c:v>4.117647058823529</c:v>
                </c:pt>
                <c:pt idx="1">
                  <c:v>9.9476439790575917</c:v>
                </c:pt>
                <c:pt idx="2">
                  <c:v>6.4846416382252556</c:v>
                </c:pt>
                <c:pt idx="3">
                  <c:v>5.3484602917341979</c:v>
                </c:pt>
                <c:pt idx="4">
                  <c:v>6.7685589519650664</c:v>
                </c:pt>
                <c:pt idx="5">
                  <c:v>4.8693586698337299</c:v>
                </c:pt>
                <c:pt idx="6">
                  <c:v>4.0733197556008145</c:v>
                </c:pt>
                <c:pt idx="7">
                  <c:v>5.1756007393715349</c:v>
                </c:pt>
                <c:pt idx="8">
                  <c:v>4.8319327731092443</c:v>
                </c:pt>
                <c:pt idx="9">
                  <c:v>6.5024630541871922</c:v>
                </c:pt>
                <c:pt idx="10">
                  <c:v>2.8571428571428572</c:v>
                </c:pt>
                <c:pt idx="11">
                  <c:v>5.1282051282051277</c:v>
                </c:pt>
                <c:pt idx="12">
                  <c:v>4.9107142857142856</c:v>
                </c:pt>
                <c:pt idx="13">
                  <c:v>6.0606060606060606</c:v>
                </c:pt>
                <c:pt idx="14">
                  <c:v>5.2197104394208793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30-405B-A0A3-F4891907D5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45407360"/>
        <c:axId val="145409152"/>
      </c:barChart>
      <c:catAx>
        <c:axId val="14540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40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5409152"/>
        <c:scaling>
          <c:orientation val="minMax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407360"/>
        <c:crosses val="autoZero"/>
        <c:crossBetween val="between"/>
        <c:minorUnit val="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44954954954982"/>
          <c:y val="1.0416452991452992E-2"/>
          <c:w val="0.18203483483484428"/>
          <c:h val="3.55823752119480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5386" l="0.70866141732288546" r="0.70866141732288546" t="0.74803149606305386" header="0.31496062992129187" footer="0.31496062992129187"/>
    <c:pageSetup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8977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KPI_21!$B$58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KPI_21!$C$56:$O$57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KPI_21!$C$58:$O$58</c:f>
              <c:numCache>
                <c:formatCode>###,??0.0;\-#,##0.0;\-;@</c:formatCode>
                <c:ptCount val="13"/>
                <c:pt idx="0">
                  <c:v>9.6306818181818183</c:v>
                </c:pt>
                <c:pt idx="1">
                  <c:v>8.7746070502060132</c:v>
                </c:pt>
                <c:pt idx="2">
                  <c:v>8.1121532628217921</c:v>
                </c:pt>
                <c:pt idx="3">
                  <c:v>6.9378183876445387</c:v>
                </c:pt>
                <c:pt idx="4">
                  <c:v>6.8160676532769555</c:v>
                </c:pt>
                <c:pt idx="5">
                  <c:v>7.4929121101660598</c:v>
                </c:pt>
                <c:pt idx="6">
                  <c:v>7.3154584574644161</c:v>
                </c:pt>
                <c:pt idx="7">
                  <c:v>6.7622512304729296</c:v>
                </c:pt>
                <c:pt idx="8">
                  <c:v>6.8824638592080447</c:v>
                </c:pt>
                <c:pt idx="9">
                  <c:v>6.8333791334615741</c:v>
                </c:pt>
                <c:pt idx="10">
                  <c:v>6.0406568762207913</c:v>
                </c:pt>
                <c:pt idx="11">
                  <c:v>5.5663624120903785</c:v>
                </c:pt>
                <c:pt idx="12">
                  <c:v>5.3517397881996978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2B-4430-A88E-00145B2A5073}"/>
            </c:ext>
          </c:extLst>
        </c:ser>
        <c:ser>
          <c:idx val="1"/>
          <c:order val="1"/>
          <c:tx>
            <c:strRef>
              <c:f>KPI_21!$B$59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KPI_21!$C$56:$O$57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KPI_21!$C$59:$O$59</c:f>
              <c:numCache>
                <c:formatCode>###,??0.0;\-#,##0.0;\-;@</c:formatCode>
                <c:ptCount val="13"/>
                <c:pt idx="0">
                  <c:v>7.2850318471337578</c:v>
                </c:pt>
                <c:pt idx="1">
                  <c:v>6.2274368231046928</c:v>
                </c:pt>
                <c:pt idx="2">
                  <c:v>6.0101375814627076</c:v>
                </c:pt>
                <c:pt idx="3">
                  <c:v>5.4923811689788495</c:v>
                </c:pt>
                <c:pt idx="4">
                  <c:v>5.7608310707118404</c:v>
                </c:pt>
                <c:pt idx="5">
                  <c:v>6.3496464716484127</c:v>
                </c:pt>
                <c:pt idx="6">
                  <c:v>6.4264705882352944</c:v>
                </c:pt>
                <c:pt idx="7">
                  <c:v>6.1280951722229906</c:v>
                </c:pt>
                <c:pt idx="8">
                  <c:v>5.6819730208475274</c:v>
                </c:pt>
                <c:pt idx="9">
                  <c:v>5.5401994952529749</c:v>
                </c:pt>
                <c:pt idx="10">
                  <c:v>5.3713963752465022</c:v>
                </c:pt>
                <c:pt idx="11">
                  <c:v>5.3388494877856578</c:v>
                </c:pt>
                <c:pt idx="12">
                  <c:v>5.2197104394208793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2B-4430-A88E-00145B2A5073}"/>
            </c:ext>
          </c:extLst>
        </c:ser>
        <c:ser>
          <c:idx val="2"/>
          <c:order val="2"/>
          <c:tx>
            <c:strRef>
              <c:f>KPI_21!$B$60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KPI_21!$C$56:$O$57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KPI_21!$C$60:$O$60</c:f>
              <c:numCache>
                <c:formatCode>###,??0.0;\-#,##0.0;\-;@</c:formatCode>
                <c:ptCount val="13"/>
                <c:pt idx="0">
                  <c:v>8.6538461538461533</c:v>
                </c:pt>
                <c:pt idx="1">
                  <c:v>7.7469276285844337</c:v>
                </c:pt>
                <c:pt idx="2">
                  <c:v>7.2546818692030488</c:v>
                </c:pt>
                <c:pt idx="3">
                  <c:v>6.337129625254005</c:v>
                </c:pt>
                <c:pt idx="4">
                  <c:v>6.3756405202995667</c:v>
                </c:pt>
                <c:pt idx="5">
                  <c:v>7.0103575399379707</c:v>
                </c:pt>
                <c:pt idx="6">
                  <c:v>6.9343755909979192</c:v>
                </c:pt>
                <c:pt idx="7">
                  <c:v>6.4856711915535454</c:v>
                </c:pt>
                <c:pt idx="8">
                  <c:v>6.3606751554634284</c:v>
                </c:pt>
                <c:pt idx="9">
                  <c:v>6.2740409605988141</c:v>
                </c:pt>
                <c:pt idx="10">
                  <c:v>5.7494279176201379</c:v>
                </c:pt>
                <c:pt idx="11">
                  <c:v>5.4681520537460671</c:v>
                </c:pt>
                <c:pt idx="12">
                  <c:v>5.2953929539295386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E2B-4430-A88E-00145B2A50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631488"/>
        <c:axId val="145654144"/>
      </c:lineChart>
      <c:catAx>
        <c:axId val="1456314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276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145654144"/>
        <c:crosses val="autoZero"/>
        <c:auto val="1"/>
        <c:lblAlgn val="ctr"/>
        <c:lblOffset val="100"/>
        <c:noMultiLvlLbl val="0"/>
      </c:catAx>
      <c:valAx>
        <c:axId val="145654144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% PPV of test for colorectal cancer</a:t>
                </a:r>
              </a:p>
            </c:rich>
          </c:tx>
          <c:layout>
            <c:manualLayout>
              <c:xMode val="edge"/>
              <c:yMode val="edge"/>
              <c:x val="7.6209810002691621E-3"/>
              <c:y val="0.36256284994758098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crossAx val="145631488"/>
        <c:crosses val="autoZero"/>
        <c:crossBetween val="between"/>
        <c:dispUnits>
          <c:builtInUnit val="hundreds"/>
        </c:dispUnits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977" l="0.70000000000000062" r="0.70000000000000062" t="0.75000000000000977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02927927934716E-2"/>
          <c:y val="5.3612556242969629E-2"/>
          <c:w val="0.9264272522522522"/>
          <c:h val="0.787188888888888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KPI_22!$B$14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KPI_22!$C$12:$Q$12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KPI_22!$C$14:$Q$14</c:f>
              <c:numCache>
                <c:formatCode>###,??0.0;\-#,##0.0;\-;@</c:formatCode>
                <c:ptCount val="15"/>
                <c:pt idx="0">
                  <c:v>49.073064340239917</c:v>
                </c:pt>
                <c:pt idx="1">
                  <c:v>50.993377483443716</c:v>
                </c:pt>
                <c:pt idx="2">
                  <c:v>56.657223796033996</c:v>
                </c:pt>
                <c:pt idx="3">
                  <c:v>52.316076294277927</c:v>
                </c:pt>
                <c:pt idx="4">
                  <c:v>49.413735343383586</c:v>
                </c:pt>
                <c:pt idx="5">
                  <c:v>49.738675958188153</c:v>
                </c:pt>
                <c:pt idx="6">
                  <c:v>54.207920792079214</c:v>
                </c:pt>
                <c:pt idx="7">
                  <c:v>56.36856368563685</c:v>
                </c:pt>
                <c:pt idx="8">
                  <c:v>53.134796238244519</c:v>
                </c:pt>
                <c:pt idx="9">
                  <c:v>56.31616090331687</c:v>
                </c:pt>
                <c:pt idx="10">
                  <c:v>55.319148936170215</c:v>
                </c:pt>
                <c:pt idx="11">
                  <c:v>55.223880597014926</c:v>
                </c:pt>
                <c:pt idx="12">
                  <c:v>51.013513513513509</c:v>
                </c:pt>
                <c:pt idx="13">
                  <c:v>41.666666666666671</c:v>
                </c:pt>
                <c:pt idx="14">
                  <c:v>52.827155824508324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AE-4D9D-8A8C-837DDC4C43E3}"/>
            </c:ext>
          </c:extLst>
        </c:ser>
        <c:ser>
          <c:idx val="0"/>
          <c:order val="1"/>
          <c:tx>
            <c:strRef>
              <c:f>KPI_22!$B$15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KPI_22!$C$12:$Q$12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KPI_22!$C$15:$Q$15</c:f>
              <c:numCache>
                <c:formatCode>###,??0.0;\-#,##0.0;\-;@</c:formatCode>
                <c:ptCount val="15"/>
                <c:pt idx="0">
                  <c:v>31.176470588235293</c:v>
                </c:pt>
                <c:pt idx="1">
                  <c:v>38.219895287958117</c:v>
                </c:pt>
                <c:pt idx="2">
                  <c:v>40.273037542662117</c:v>
                </c:pt>
                <c:pt idx="3">
                  <c:v>36.466774716369535</c:v>
                </c:pt>
                <c:pt idx="4">
                  <c:v>34.061135371179041</c:v>
                </c:pt>
                <c:pt idx="5">
                  <c:v>35.510688836104514</c:v>
                </c:pt>
                <c:pt idx="6">
                  <c:v>36.999321113374066</c:v>
                </c:pt>
                <c:pt idx="7">
                  <c:v>41.589648798521253</c:v>
                </c:pt>
                <c:pt idx="8">
                  <c:v>36.97478991596639</c:v>
                </c:pt>
                <c:pt idx="9">
                  <c:v>41.77339901477832</c:v>
                </c:pt>
                <c:pt idx="10">
                  <c:v>22.857142857142858</c:v>
                </c:pt>
                <c:pt idx="11">
                  <c:v>38.461538461538467</c:v>
                </c:pt>
                <c:pt idx="12">
                  <c:v>37.648809523809526</c:v>
                </c:pt>
                <c:pt idx="13">
                  <c:v>22.727272727272727</c:v>
                </c:pt>
                <c:pt idx="14">
                  <c:v>37.084074168148334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AE-4D9D-8A8C-837DDC4C43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45761792"/>
        <c:axId val="145763328"/>
      </c:barChart>
      <c:lineChart>
        <c:grouping val="standard"/>
        <c:varyColors val="0"/>
        <c:ser>
          <c:idx val="2"/>
          <c:order val="2"/>
          <c:tx>
            <c:v>35% HIS Standard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targets!$B$32:$P$32</c:f>
              <c:numCache>
                <c:formatCode>General</c:formatCode>
                <c:ptCount val="15"/>
                <c:pt idx="0">
                  <c:v>35</c:v>
                </c:pt>
                <c:pt idx="1">
                  <c:v>35</c:v>
                </c:pt>
                <c:pt idx="2">
                  <c:v>35</c:v>
                </c:pt>
                <c:pt idx="3">
                  <c:v>35</c:v>
                </c:pt>
                <c:pt idx="4">
                  <c:v>35</c:v>
                </c:pt>
                <c:pt idx="5">
                  <c:v>35</c:v>
                </c:pt>
                <c:pt idx="6">
                  <c:v>35</c:v>
                </c:pt>
                <c:pt idx="7">
                  <c:v>35</c:v>
                </c:pt>
                <c:pt idx="8">
                  <c:v>35</c:v>
                </c:pt>
                <c:pt idx="9">
                  <c:v>35</c:v>
                </c:pt>
                <c:pt idx="10">
                  <c:v>35</c:v>
                </c:pt>
                <c:pt idx="11">
                  <c:v>35</c:v>
                </c:pt>
                <c:pt idx="12">
                  <c:v>35</c:v>
                </c:pt>
                <c:pt idx="13">
                  <c:v>35</c:v>
                </c:pt>
                <c:pt idx="14">
                  <c:v>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FD-499E-9BF6-7CE2A0D8C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761792"/>
        <c:axId val="145763328"/>
      </c:lineChart>
      <c:catAx>
        <c:axId val="14576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763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5763328"/>
        <c:scaling>
          <c:orientation val="minMax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5761792"/>
        <c:crosses val="autoZero"/>
        <c:crossBetween val="between"/>
        <c:majorUnit val="10"/>
        <c:minorUnit val="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49673008413003"/>
          <c:y val="2.2754273504275646E-3"/>
          <c:w val="0.33301136921813118"/>
          <c:h val="9.1797435897435886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31496062992128337" l="0.62992125984254566" r="0.23622047244094491" t="0.39370078740157488" header="0.31496062992129237" footer="0.31496062992129237"/>
    <c:pageSetup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84446820429019E-2"/>
          <c:y val="8.6869997669567947E-2"/>
          <c:w val="0.89242437636663607"/>
          <c:h val="0.79514633251490063"/>
        </c:manualLayout>
      </c:layout>
      <c:lineChart>
        <c:grouping val="standard"/>
        <c:varyColors val="0"/>
        <c:ser>
          <c:idx val="0"/>
          <c:order val="0"/>
          <c:tx>
            <c:strRef>
              <c:f>KPI_22!$B$60</c:f>
              <c:strCache>
                <c:ptCount val="1"/>
                <c:pt idx="0">
                  <c:v>Males</c:v>
                </c:pt>
              </c:strCache>
            </c:strRef>
          </c:tx>
          <c:spPr>
            <a:ln w="50800">
              <a:solidFill>
                <a:schemeClr val="tx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KPI_22!$C$58:$O$59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KPI_22!$C$60:$O$60</c:f>
              <c:numCache>
                <c:formatCode>###,??0.0;\-#,##0.0;\-;@</c:formatCode>
                <c:ptCount val="13"/>
                <c:pt idx="0">
                  <c:v>37.954545454545453</c:v>
                </c:pt>
                <c:pt idx="1">
                  <c:v>40.653135968258816</c:v>
                </c:pt>
                <c:pt idx="2">
                  <c:v>39.263620035920979</c:v>
                </c:pt>
                <c:pt idx="3">
                  <c:v>39.12023934664834</c:v>
                </c:pt>
                <c:pt idx="4">
                  <c:v>41.395348837209298</c:v>
                </c:pt>
                <c:pt idx="5">
                  <c:v>43.671526933981369</c:v>
                </c:pt>
                <c:pt idx="6">
                  <c:v>44.742359042259736</c:v>
                </c:pt>
                <c:pt idx="7">
                  <c:v>43.687138882944573</c:v>
                </c:pt>
                <c:pt idx="8">
                  <c:v>42.583280955373979</c:v>
                </c:pt>
                <c:pt idx="9">
                  <c:v>46.322249702299167</c:v>
                </c:pt>
                <c:pt idx="10">
                  <c:v>50.198943789336617</c:v>
                </c:pt>
                <c:pt idx="11">
                  <c:v>52.528804429148593</c:v>
                </c:pt>
                <c:pt idx="12">
                  <c:v>52.827155824508324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C1A-4788-AAEA-C6DE2496D7D5}"/>
            </c:ext>
          </c:extLst>
        </c:ser>
        <c:ser>
          <c:idx val="1"/>
          <c:order val="1"/>
          <c:tx>
            <c:strRef>
              <c:f>KPI_22!$B$61</c:f>
              <c:strCache>
                <c:ptCount val="1"/>
                <c:pt idx="0">
                  <c:v>Females</c:v>
                </c:pt>
              </c:strCache>
            </c:strRef>
          </c:tx>
          <c:spPr>
            <a:ln w="50800">
              <a:solidFill>
                <a:schemeClr val="tx2">
                  <a:lumMod val="20000"/>
                  <a:lumOff val="8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KPI_22!$C$58:$O$59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KPI_22!$C$61:$O$61</c:f>
              <c:numCache>
                <c:formatCode>###,??0.0;\-#,##0.0;\-;@</c:formatCode>
                <c:ptCount val="13"/>
                <c:pt idx="0">
                  <c:v>26.512738853503187</c:v>
                </c:pt>
                <c:pt idx="1">
                  <c:v>27.910649819494587</c:v>
                </c:pt>
                <c:pt idx="2">
                  <c:v>24.952932657494571</c:v>
                </c:pt>
                <c:pt idx="3">
                  <c:v>24.41437343643393</c:v>
                </c:pt>
                <c:pt idx="4">
                  <c:v>27.127847951835676</c:v>
                </c:pt>
                <c:pt idx="5">
                  <c:v>29.613198391792594</c:v>
                </c:pt>
                <c:pt idx="6">
                  <c:v>30.117647058823525</c:v>
                </c:pt>
                <c:pt idx="7">
                  <c:v>29.423156729838151</c:v>
                </c:pt>
                <c:pt idx="8">
                  <c:v>29.377299359585773</c:v>
                </c:pt>
                <c:pt idx="9">
                  <c:v>32.820574450186271</c:v>
                </c:pt>
                <c:pt idx="10">
                  <c:v>35.937646727392242</c:v>
                </c:pt>
                <c:pt idx="11">
                  <c:v>37.007486209613873</c:v>
                </c:pt>
                <c:pt idx="12">
                  <c:v>37.084074168148334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1A-4788-AAEA-C6DE2496D7D5}"/>
            </c:ext>
          </c:extLst>
        </c:ser>
        <c:ser>
          <c:idx val="2"/>
          <c:order val="2"/>
          <c:tx>
            <c:strRef>
              <c:f>KPI_22!$B$62</c:f>
              <c:strCache>
                <c:ptCount val="1"/>
                <c:pt idx="0">
                  <c:v>All persons</c:v>
                </c:pt>
              </c:strCache>
            </c:strRef>
          </c:tx>
          <c:spPr>
            <a:ln w="508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KPI_22!$C$58:$O$59</c:f>
              <c:strCache>
                <c:ptCount val="13"/>
                <c:pt idx="0">
                  <c:v>2007/09</c:v>
                </c:pt>
                <c:pt idx="1">
                  <c:v>2008/10</c:v>
                </c:pt>
                <c:pt idx="2">
                  <c:v>2009/11</c:v>
                </c:pt>
                <c:pt idx="3">
                  <c:v>2010/12</c:v>
                </c:pt>
                <c:pt idx="4">
                  <c:v>2011/13</c:v>
                </c:pt>
                <c:pt idx="5">
                  <c:v>2012/14</c:v>
                </c:pt>
                <c:pt idx="6">
                  <c:v>2013/15</c:v>
                </c:pt>
                <c:pt idx="7">
                  <c:v>2014/16</c:v>
                </c:pt>
                <c:pt idx="8">
                  <c:v>2015/17</c:v>
                </c:pt>
                <c:pt idx="9">
                  <c:v>2016/18</c:v>
                </c:pt>
                <c:pt idx="10">
                  <c:v>2017/19</c:v>
                </c:pt>
                <c:pt idx="11">
                  <c:v>2018/20</c:v>
                </c:pt>
                <c:pt idx="12">
                  <c:v>2019/21</c:v>
                </c:pt>
              </c:strCache>
            </c:strRef>
          </c:cat>
          <c:val>
            <c:numRef>
              <c:f>KPI_22!$C$62:$O$62</c:f>
              <c:numCache>
                <c:formatCode>###,??0.0;\-#,##0.0;\-;@</c:formatCode>
                <c:ptCount val="13"/>
                <c:pt idx="0">
                  <c:v>33.189655172413794</c:v>
                </c:pt>
                <c:pt idx="1">
                  <c:v>35.512061902594446</c:v>
                </c:pt>
                <c:pt idx="2">
                  <c:v>33.425887635139127</c:v>
                </c:pt>
                <c:pt idx="3">
                  <c:v>33.008837011483386</c:v>
                </c:pt>
                <c:pt idx="4">
                  <c:v>35.440480882932597</c:v>
                </c:pt>
                <c:pt idx="5">
                  <c:v>37.73772602258763</c:v>
                </c:pt>
                <c:pt idx="6">
                  <c:v>38.47317657441846</c:v>
                </c:pt>
                <c:pt idx="7">
                  <c:v>37.466063348416291</c:v>
                </c:pt>
                <c:pt idx="8">
                  <c:v>36.843352087651759</c:v>
                </c:pt>
                <c:pt idx="9">
                  <c:v>40.482378625636763</c:v>
                </c:pt>
                <c:pt idx="10">
                  <c:v>43.993135011441645</c:v>
                </c:pt>
                <c:pt idx="11">
                  <c:v>45.82872693256229</c:v>
                </c:pt>
                <c:pt idx="12">
                  <c:v>46.108401084010843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C1A-4788-AAEA-C6DE2496D7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813888"/>
        <c:axId val="145815808"/>
      </c:lineChart>
      <c:catAx>
        <c:axId val="1458138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Two-year reporting period</a:t>
                </a:r>
              </a:p>
            </c:rich>
          </c:tx>
          <c:layout>
            <c:manualLayout>
              <c:xMode val="edge"/>
              <c:yMode val="edge"/>
              <c:x val="0.42902888218969309"/>
              <c:y val="0.9407050088817503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crossAx val="145815808"/>
        <c:crosses val="autoZero"/>
        <c:auto val="1"/>
        <c:lblAlgn val="ctr"/>
        <c:lblOffset val="100"/>
        <c:noMultiLvlLbl val="0"/>
      </c:catAx>
      <c:valAx>
        <c:axId val="145815808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% PPV of test for  adenoma as most serious diagnosis</a:t>
                </a:r>
              </a:p>
            </c:rich>
          </c:tx>
          <c:layout>
            <c:manualLayout>
              <c:xMode val="edge"/>
              <c:yMode val="edge"/>
              <c:x val="6.6547975723994695E-3"/>
              <c:y val="0.1742587823927659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crossAx val="145813888"/>
        <c:crosses val="autoZero"/>
        <c:crossBetween val="between"/>
        <c:dispUnits>
          <c:builtInUnit val="hundreds"/>
        </c:dispUnits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999" l="0.70000000000000062" r="0.70000000000000062" t="0.7500000000000099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02927927934716E-2"/>
          <c:y val="5.3612556242969629E-2"/>
          <c:w val="0.92833415915915918"/>
          <c:h val="0.789902564102547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KPI_23!$B$15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KPI_23!$C$13:$Q$13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KPI_23!$C$15:$Q$15</c:f>
              <c:numCache>
                <c:formatCode>###,??0.0;\-#,##0.0;\-;@</c:formatCode>
                <c:ptCount val="15"/>
                <c:pt idx="0">
                  <c:v>5.6706652126499453</c:v>
                </c:pt>
                <c:pt idx="1">
                  <c:v>7.9470198675496695</c:v>
                </c:pt>
                <c:pt idx="2">
                  <c:v>7.9320113314447589</c:v>
                </c:pt>
                <c:pt idx="3">
                  <c:v>11.852861035422343</c:v>
                </c:pt>
                <c:pt idx="4">
                  <c:v>9.7152428810720259</c:v>
                </c:pt>
                <c:pt idx="5">
                  <c:v>9.7560975609756095</c:v>
                </c:pt>
                <c:pt idx="6">
                  <c:v>9.009900990099009</c:v>
                </c:pt>
                <c:pt idx="7">
                  <c:v>12.059620596205962</c:v>
                </c:pt>
                <c:pt idx="8">
                  <c:v>13.244514106583072</c:v>
                </c:pt>
                <c:pt idx="9">
                  <c:v>13.408609738884969</c:v>
                </c:pt>
                <c:pt idx="10">
                  <c:v>2.1276595744680851</c:v>
                </c:pt>
                <c:pt idx="11">
                  <c:v>14.925373134328357</c:v>
                </c:pt>
                <c:pt idx="12">
                  <c:v>9.4594594594594597</c:v>
                </c:pt>
                <c:pt idx="13">
                  <c:v>8.3333333333333321</c:v>
                </c:pt>
                <c:pt idx="14">
                  <c:v>10.325264750378214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C6-4102-9AA9-F735F3559089}"/>
            </c:ext>
          </c:extLst>
        </c:ser>
        <c:ser>
          <c:idx val="0"/>
          <c:order val="1"/>
          <c:tx>
            <c:strRef>
              <c:f>KPI_23!$B$16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KPI_23!$C$13:$Q$13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KPI_23!$C$16:$Q$16</c:f>
              <c:numCache>
                <c:formatCode>###,??0.0;\-#,##0.0;\-;@</c:formatCode>
                <c:ptCount val="15"/>
                <c:pt idx="0">
                  <c:v>2.7941176470588238</c:v>
                </c:pt>
                <c:pt idx="1">
                  <c:v>4.1884816753926701</c:v>
                </c:pt>
                <c:pt idx="2">
                  <c:v>6.8259385665529013</c:v>
                </c:pt>
                <c:pt idx="3">
                  <c:v>6.3209076175040515</c:v>
                </c:pt>
                <c:pt idx="4">
                  <c:v>3.2751091703056767</c:v>
                </c:pt>
                <c:pt idx="5">
                  <c:v>4.156769596199525</c:v>
                </c:pt>
                <c:pt idx="6">
                  <c:v>4.2769857433808554</c:v>
                </c:pt>
                <c:pt idx="7">
                  <c:v>4.805914972273567</c:v>
                </c:pt>
                <c:pt idx="8">
                  <c:v>5.7773109243697478</c:v>
                </c:pt>
                <c:pt idx="9">
                  <c:v>6.8965517241379306</c:v>
                </c:pt>
                <c:pt idx="10">
                  <c:v>0</c:v>
                </c:pt>
                <c:pt idx="11">
                  <c:v>7.6923076923076925</c:v>
                </c:pt>
                <c:pt idx="12">
                  <c:v>4.6130952380952381</c:v>
                </c:pt>
                <c:pt idx="13">
                  <c:v>0</c:v>
                </c:pt>
                <c:pt idx="14">
                  <c:v>4.876809753619507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C6-4102-9AA9-F735F35590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49692416"/>
        <c:axId val="149693952"/>
      </c:barChart>
      <c:catAx>
        <c:axId val="14969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693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9693952"/>
        <c:scaling>
          <c:orientation val="minMax"/>
          <c:max val="12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692416"/>
        <c:crosses val="autoZero"/>
        <c:crossBetween val="between"/>
        <c:majorUnit val="2"/>
        <c:minorUnit val="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538048048051272"/>
          <c:y val="7.7027777777777823E-3"/>
          <c:w val="0.21063843843844943"/>
          <c:h val="3.55823752119480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5508" l="0.70866141732288701" r="0.70866141732288701" t="0.74803149606305508" header="0.31496062992129237" footer="0.31496062992129237"/>
    <c:pageSetup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02927927934757E-2"/>
          <c:y val="5.3612556242969629E-2"/>
          <c:w val="0.92833415915915918"/>
          <c:h val="0.7926162393162393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KPI_24!$B$15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KPI_24!$C$13:$Q$13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KPI_24!$C$15:$Q$15</c:f>
              <c:numCache>
                <c:formatCode>###,??0.0;\-#,##0.0;\-;@</c:formatCode>
                <c:ptCount val="15"/>
                <c:pt idx="0">
                  <c:v>9.7055616139585599</c:v>
                </c:pt>
                <c:pt idx="1">
                  <c:v>14.90066225165563</c:v>
                </c:pt>
                <c:pt idx="2">
                  <c:v>13.314447592067987</c:v>
                </c:pt>
                <c:pt idx="3">
                  <c:v>17.574931880108995</c:v>
                </c:pt>
                <c:pt idx="4">
                  <c:v>15.912897822445563</c:v>
                </c:pt>
                <c:pt idx="5">
                  <c:v>14.80836236933798</c:v>
                </c:pt>
                <c:pt idx="6">
                  <c:v>13.811881188118813</c:v>
                </c:pt>
                <c:pt idx="7">
                  <c:v>17.073170731707318</c:v>
                </c:pt>
                <c:pt idx="8">
                  <c:v>19.278996865203762</c:v>
                </c:pt>
                <c:pt idx="9">
                  <c:v>19.689484827099506</c:v>
                </c:pt>
                <c:pt idx="10">
                  <c:v>6.3829787234042552</c:v>
                </c:pt>
                <c:pt idx="11">
                  <c:v>17.910447761194028</c:v>
                </c:pt>
                <c:pt idx="12">
                  <c:v>14.414414414414415</c:v>
                </c:pt>
                <c:pt idx="13">
                  <c:v>13.888888888888889</c:v>
                </c:pt>
                <c:pt idx="14">
                  <c:v>15.677004538577913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42-439A-8506-BBE5407CB199}"/>
            </c:ext>
          </c:extLst>
        </c:ser>
        <c:ser>
          <c:idx val="0"/>
          <c:order val="1"/>
          <c:tx>
            <c:strRef>
              <c:f>KPI_24!$B$16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KPI_24!$C$13:$Q$13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KPI_24!$C$16:$Q$16</c:f>
              <c:numCache>
                <c:formatCode>###,??0.0;\-#,##0.0;\-;@</c:formatCode>
                <c:ptCount val="15"/>
                <c:pt idx="0">
                  <c:v>6.9117647058823533</c:v>
                </c:pt>
                <c:pt idx="1">
                  <c:v>14.136125654450263</c:v>
                </c:pt>
                <c:pt idx="2">
                  <c:v>13.310580204778159</c:v>
                </c:pt>
                <c:pt idx="3">
                  <c:v>11.66936790923825</c:v>
                </c:pt>
                <c:pt idx="4">
                  <c:v>10.043668122270741</c:v>
                </c:pt>
                <c:pt idx="5">
                  <c:v>9.026128266033254</c:v>
                </c:pt>
                <c:pt idx="6">
                  <c:v>8.350305498981669</c:v>
                </c:pt>
                <c:pt idx="7">
                  <c:v>9.9815157116451019</c:v>
                </c:pt>
                <c:pt idx="8">
                  <c:v>10.609243697478991</c:v>
                </c:pt>
                <c:pt idx="9">
                  <c:v>13.399014778325121</c:v>
                </c:pt>
                <c:pt idx="10">
                  <c:v>2.8571428571428572</c:v>
                </c:pt>
                <c:pt idx="11">
                  <c:v>12.820512820512819</c:v>
                </c:pt>
                <c:pt idx="12">
                  <c:v>9.5238095238095237</c:v>
                </c:pt>
                <c:pt idx="13">
                  <c:v>6.0606060606060606</c:v>
                </c:pt>
                <c:pt idx="14">
                  <c:v>10.096520193040385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42-439A-8506-BBE5407CB1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49747968"/>
        <c:axId val="149766144"/>
      </c:barChart>
      <c:catAx>
        <c:axId val="14974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766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9766144"/>
        <c:scaling>
          <c:orientation val="minMax"/>
          <c:max val="24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9747968"/>
        <c:crosses val="autoZero"/>
        <c:crossBetween val="between"/>
        <c:majorUnit val="4"/>
        <c:minorUnit val="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684444444446323"/>
          <c:y val="1.0416452991452992E-2"/>
          <c:w val="0.14294324324325094"/>
          <c:h val="3.55823752119480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5552" l="0.70866141732288745" r="0.70866141732288745" t="0.74803149606305552" header="0.31496062992129248" footer="0.31496062992129248"/>
    <c:pageSetup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02927927934813E-2"/>
          <c:y val="6.4467307692307713E-2"/>
          <c:w val="0.92833415915915918"/>
          <c:h val="0.784475213675229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KPI_25!$B$14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25400">
              <a:solidFill>
                <a:schemeClr val="tx2">
                  <a:lumMod val="75000"/>
                </a:schemeClr>
              </a:solidFill>
            </a:ln>
          </c:spPr>
          <c:invertIfNegative val="0"/>
          <c:cat>
            <c:strRef>
              <c:f>KPI_25!$C$12:$Q$12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KPI_25!$C$14:$Q$14</c:f>
              <c:numCache>
                <c:formatCode>###,??0.0;\-#,##0.0;\-;@</c:formatCode>
                <c:ptCount val="15"/>
                <c:pt idx="0">
                  <c:v>53.107960741548531</c:v>
                </c:pt>
                <c:pt idx="1">
                  <c:v>57.947019867549663</c:v>
                </c:pt>
                <c:pt idx="2">
                  <c:v>62.039660056657219</c:v>
                </c:pt>
                <c:pt idx="3">
                  <c:v>58.038147138964582</c:v>
                </c:pt>
                <c:pt idx="4">
                  <c:v>55.611390284757121</c:v>
                </c:pt>
                <c:pt idx="5">
                  <c:v>54.79094076655052</c:v>
                </c:pt>
                <c:pt idx="6">
                  <c:v>59.009900990099005</c:v>
                </c:pt>
                <c:pt idx="7">
                  <c:v>61.382113821138205</c:v>
                </c:pt>
                <c:pt idx="8">
                  <c:v>59.169278996865202</c:v>
                </c:pt>
                <c:pt idx="9">
                  <c:v>62.597035991531399</c:v>
                </c:pt>
                <c:pt idx="10">
                  <c:v>59.574468085106382</c:v>
                </c:pt>
                <c:pt idx="11">
                  <c:v>58.208955223880601</c:v>
                </c:pt>
                <c:pt idx="12">
                  <c:v>55.968468468468465</c:v>
                </c:pt>
                <c:pt idx="13">
                  <c:v>47.222222222222221</c:v>
                </c:pt>
                <c:pt idx="14">
                  <c:v>58.178895612708018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97-40BD-9478-8F95D0A420D4}"/>
            </c:ext>
          </c:extLst>
        </c:ser>
        <c:ser>
          <c:idx val="0"/>
          <c:order val="1"/>
          <c:tx>
            <c:strRef>
              <c:f>KPI_25!$B$15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cat>
            <c:strRef>
              <c:f>KPI_25!$C$12:$Q$12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KPI_25!$C$15:$Q$15</c:f>
              <c:numCache>
                <c:formatCode>###,??0.0;\-#,##0.0;\-;@</c:formatCode>
                <c:ptCount val="15"/>
                <c:pt idx="0">
                  <c:v>35.294117647058826</c:v>
                </c:pt>
                <c:pt idx="1">
                  <c:v>48.167539267015705</c:v>
                </c:pt>
                <c:pt idx="2">
                  <c:v>46.757679180887372</c:v>
                </c:pt>
                <c:pt idx="3">
                  <c:v>41.815235008103727</c:v>
                </c:pt>
                <c:pt idx="4">
                  <c:v>40.829694323144103</c:v>
                </c:pt>
                <c:pt idx="5">
                  <c:v>40.380047505938244</c:v>
                </c:pt>
                <c:pt idx="6">
                  <c:v>41.072640868974879</c:v>
                </c:pt>
                <c:pt idx="7">
                  <c:v>46.765249537892792</c:v>
                </c:pt>
                <c:pt idx="8">
                  <c:v>41.806722689075634</c:v>
                </c:pt>
                <c:pt idx="9">
                  <c:v>48.275862068965516</c:v>
                </c:pt>
                <c:pt idx="10">
                  <c:v>25.714285714285712</c:v>
                </c:pt>
                <c:pt idx="11">
                  <c:v>43.589743589743591</c:v>
                </c:pt>
                <c:pt idx="12">
                  <c:v>42.55952380952381</c:v>
                </c:pt>
                <c:pt idx="13">
                  <c:v>28.787878787878789</c:v>
                </c:pt>
                <c:pt idx="14">
                  <c:v>42.30378460756922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97-40BD-9478-8F95D0A420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50037248"/>
        <c:axId val="150038784"/>
      </c:barChart>
      <c:catAx>
        <c:axId val="150037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038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0038784"/>
        <c:scaling>
          <c:orientation val="minMax"/>
          <c:min val="0"/>
        </c:scaling>
        <c:delete val="0"/>
        <c:axPos val="l"/>
        <c:numFmt formatCode="0%" sourceLinked="0"/>
        <c:majorTickMark val="none"/>
        <c:minorTickMark val="none"/>
        <c:tickLblPos val="nextTo"/>
        <c:spPr>
          <a:ln w="9525">
            <a:solidFill>
              <a:sysClr val="windowText" lastClr="000000">
                <a:lumMod val="50000"/>
                <a:lumOff val="50000"/>
              </a:sysClr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037248"/>
        <c:crosses val="autoZero"/>
        <c:crossBetween val="between"/>
        <c:majorUnit val="10"/>
        <c:minorUnit val="1"/>
        <c:dispUnits>
          <c:builtInUnit val="hundreds"/>
        </c:dispUnits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398408408411076"/>
          <c:y val="1.3130128205129123E-2"/>
          <c:w val="0.15152432432432444"/>
          <c:h val="3.55823752119480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0.74803149606305586" l="0.7086614173228879" r="0.7086614173228879" t="0.74803149606305586" header="0.31496062992129265" footer="0.31496062992129265"/>
    <c:pageSetup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815126050421012E-2"/>
          <c:y val="7.6496794871799972E-2"/>
          <c:w val="0.94018611111111106"/>
          <c:h val="0.775448931623965"/>
        </c:manualLayout>
      </c:layout>
      <c:barChart>
        <c:barDir val="col"/>
        <c:grouping val="percentStacked"/>
        <c:varyColors val="0"/>
        <c:ser>
          <c:idx val="0"/>
          <c:order val="0"/>
          <c:tx>
            <c:v>Colon C18</c:v>
          </c:tx>
          <c:spPr>
            <a:solidFill>
              <a:schemeClr val="accent1">
                <a:lumMod val="40000"/>
                <a:lumOff val="60000"/>
              </a:schemeClr>
            </a:solidFill>
            <a:ln w="6350">
              <a:solidFill>
                <a:srgbClr val="002060"/>
              </a:solidFill>
            </a:ln>
          </c:spPr>
          <c:invertIfNegative val="0"/>
          <c:cat>
            <c:strRef>
              <c:f>'KPI_26-28'!$C$8:$Q$8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'KPI_26-28'!$C$12:$Q$12</c:f>
              <c:numCache>
                <c:formatCode>###,??0.0;\-#,##0.0;\-;@</c:formatCode>
                <c:ptCount val="15"/>
                <c:pt idx="0">
                  <c:v>76.923076923076934</c:v>
                </c:pt>
                <c:pt idx="1">
                  <c:v>57.499999999999993</c:v>
                </c:pt>
                <c:pt idx="2">
                  <c:v>67.5</c:v>
                </c:pt>
                <c:pt idx="3">
                  <c:v>65.333333333333329</c:v>
                </c:pt>
                <c:pt idx="4">
                  <c:v>75.714285714285708</c:v>
                </c:pt>
                <c:pt idx="5">
                  <c:v>70.707070707070713</c:v>
                </c:pt>
                <c:pt idx="6">
                  <c:v>70.370370370370367</c:v>
                </c:pt>
                <c:pt idx="7">
                  <c:v>66.666666666666657</c:v>
                </c:pt>
                <c:pt idx="8">
                  <c:v>63.2</c:v>
                </c:pt>
                <c:pt idx="9">
                  <c:v>63.354037267080741</c:v>
                </c:pt>
                <c:pt idx="10">
                  <c:v>100</c:v>
                </c:pt>
                <c:pt idx="11">
                  <c:v>100</c:v>
                </c:pt>
                <c:pt idx="12">
                  <c:v>67.10526315789474</c:v>
                </c:pt>
                <c:pt idx="13">
                  <c:v>66.666666666666657</c:v>
                </c:pt>
                <c:pt idx="14">
                  <c:v>67.8391959798995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5A-4BB7-A7C9-7C61D97D9074}"/>
            </c:ext>
          </c:extLst>
        </c:ser>
        <c:ser>
          <c:idx val="1"/>
          <c:order val="1"/>
          <c:tx>
            <c:v>Rectosigmoid C19</c:v>
          </c:tx>
          <c:spPr>
            <a:solidFill>
              <a:schemeClr val="tx2">
                <a:lumMod val="60000"/>
                <a:lumOff val="40000"/>
              </a:schemeClr>
            </a:solidFill>
            <a:ln w="6350">
              <a:solidFill>
                <a:srgbClr val="002060"/>
              </a:solidFill>
            </a:ln>
          </c:spPr>
          <c:invertIfNegative val="0"/>
          <c:cat>
            <c:strRef>
              <c:f>'KPI_26-28'!$C$8:$Q$8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'KPI_26-28'!$C$29:$Q$29</c:f>
              <c:numCache>
                <c:formatCode>###,??0.0;\-#,##0.0;\-;@</c:formatCode>
                <c:ptCount val="15"/>
                <c:pt idx="0">
                  <c:v>0</c:v>
                </c:pt>
                <c:pt idx="1">
                  <c:v>12.5</c:v>
                </c:pt>
                <c:pt idx="2">
                  <c:v>2.5</c:v>
                </c:pt>
                <c:pt idx="3">
                  <c:v>6.666666666666667</c:v>
                </c:pt>
                <c:pt idx="4">
                  <c:v>0</c:v>
                </c:pt>
                <c:pt idx="5">
                  <c:v>8.0808080808080813</c:v>
                </c:pt>
                <c:pt idx="6">
                  <c:v>0</c:v>
                </c:pt>
                <c:pt idx="7">
                  <c:v>0</c:v>
                </c:pt>
                <c:pt idx="8">
                  <c:v>7.1999999999999993</c:v>
                </c:pt>
                <c:pt idx="9">
                  <c:v>11.180124223602485</c:v>
                </c:pt>
                <c:pt idx="10">
                  <c:v>0</c:v>
                </c:pt>
                <c:pt idx="11">
                  <c:v>0</c:v>
                </c:pt>
                <c:pt idx="12">
                  <c:v>3.9473684210526314</c:v>
                </c:pt>
                <c:pt idx="13">
                  <c:v>11.111111111111111</c:v>
                </c:pt>
                <c:pt idx="14">
                  <c:v>5.025125628140704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5A-4BB7-A7C9-7C61D97D9074}"/>
            </c:ext>
          </c:extLst>
        </c:ser>
        <c:ser>
          <c:idx val="3"/>
          <c:order val="2"/>
          <c:tx>
            <c:v>Rectum C20</c:v>
          </c:tx>
          <c:spPr>
            <a:solidFill>
              <a:schemeClr val="accent1">
                <a:lumMod val="50000"/>
              </a:schemeClr>
            </a:solidFill>
            <a:ln w="6350">
              <a:solidFill>
                <a:srgbClr val="002060"/>
              </a:solidFill>
            </a:ln>
          </c:spPr>
          <c:invertIfNegative val="0"/>
          <c:cat>
            <c:strRef>
              <c:f>'KPI_26-28'!$C$8:$Q$8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'KPI_26-28'!$C$46:$Q$46</c:f>
              <c:numCache>
                <c:formatCode>###,??0.0;\-#,##0.0;\-;@</c:formatCode>
                <c:ptCount val="15"/>
                <c:pt idx="0">
                  <c:v>23.076923076923077</c:v>
                </c:pt>
                <c:pt idx="1">
                  <c:v>30</c:v>
                </c:pt>
                <c:pt idx="2">
                  <c:v>30</c:v>
                </c:pt>
                <c:pt idx="3">
                  <c:v>28.000000000000004</c:v>
                </c:pt>
                <c:pt idx="4">
                  <c:v>24.285714285714285</c:v>
                </c:pt>
                <c:pt idx="5">
                  <c:v>21.212121212121211</c:v>
                </c:pt>
                <c:pt idx="6">
                  <c:v>29.629629629629626</c:v>
                </c:pt>
                <c:pt idx="7">
                  <c:v>33.333333333333329</c:v>
                </c:pt>
                <c:pt idx="8">
                  <c:v>29.599999999999998</c:v>
                </c:pt>
                <c:pt idx="9">
                  <c:v>25.465838509316768</c:v>
                </c:pt>
                <c:pt idx="10">
                  <c:v>0</c:v>
                </c:pt>
                <c:pt idx="11">
                  <c:v>0</c:v>
                </c:pt>
                <c:pt idx="12">
                  <c:v>28.947368421052634</c:v>
                </c:pt>
                <c:pt idx="13">
                  <c:v>22.222222222222221</c:v>
                </c:pt>
                <c:pt idx="14">
                  <c:v>27.1356783919598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5A-4BB7-A7C9-7C61D97D9074}"/>
            </c:ext>
          </c:extLst>
        </c:ser>
        <c:ser>
          <c:idx val="6"/>
          <c:order val="3"/>
          <c:tx>
            <c:v>No ICD-10</c:v>
          </c:tx>
          <c:spPr>
            <a:solidFill>
              <a:schemeClr val="bg1"/>
            </a:solidFill>
            <a:ln w="6350">
              <a:solidFill>
                <a:srgbClr val="002060"/>
              </a:solidFill>
            </a:ln>
          </c:spPr>
          <c:invertIfNegative val="0"/>
          <c:cat>
            <c:strRef>
              <c:f>'KPI_26-28'!$C$8:$Q$8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figure19!$C$9:$Q$9</c:f>
              <c:numCache>
                <c:formatCode>General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 formatCode="0.00">
                  <c:v>1.1904761904761905</c:v>
                </c:pt>
                <c:pt idx="8" formatCode="0.00">
                  <c:v>0.67114093959731547</c:v>
                </c:pt>
                <c:pt idx="9" formatCode="0.00">
                  <c:v>1.0416666666666665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 formatCode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5A-4BB7-A7C9-7C61D97D90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165344000"/>
        <c:axId val="165345536"/>
      </c:barChart>
      <c:catAx>
        <c:axId val="165344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53455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5345536"/>
        <c:scaling>
          <c:orientation val="minMax"/>
        </c:scaling>
        <c:delete val="0"/>
        <c:axPos val="l"/>
        <c:numFmt formatCode="0%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534400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0279466966969687"/>
          <c:y val="1.4362179487179601E-2"/>
          <c:w val="0.40020327806224887"/>
          <c:h val="5.936451144596452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GB" sz="1200"/>
              <a:t>Screening population 2019/21 by NHS Board</a:t>
            </a:r>
            <a:r>
              <a:rPr lang="en-GB" sz="1200" baseline="0"/>
              <a:t> and sex </a:t>
            </a:r>
          </a:p>
          <a:p>
            <a:pPr>
              <a:defRPr sz="1200"/>
            </a:pPr>
            <a:endParaRPr lang="en-GB" sz="1200"/>
          </a:p>
        </c:rich>
      </c:tx>
      <c:layout/>
      <c:overlay val="0"/>
    </c:title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'A1-Population by sex and HB'!$C$4</c:f>
              <c:strCache>
                <c:ptCount val="1"/>
                <c:pt idx="0">
                  <c:v>Males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'A1-Population by sex and HB'!$B$5:$B$19</c:f>
              <c:strCache>
                <c:ptCount val="15"/>
                <c:pt idx="0">
                  <c:v>Ayrshire &amp; Arran</c:v>
                </c:pt>
                <c:pt idx="1">
                  <c:v>Borders</c:v>
                </c:pt>
                <c:pt idx="2">
                  <c:v>Dumfries &amp;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&amp;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'A1-Population by sex and HB'!$C$5:$C$19</c:f>
              <c:numCache>
                <c:formatCode>#,##0</c:formatCode>
                <c:ptCount val="15"/>
                <c:pt idx="0">
                  <c:v>53420</c:v>
                </c:pt>
                <c:pt idx="1">
                  <c:v>18367</c:v>
                </c:pt>
                <c:pt idx="2">
                  <c:v>22944</c:v>
                </c:pt>
                <c:pt idx="3">
                  <c:v>49147</c:v>
                </c:pt>
                <c:pt idx="4">
                  <c:v>40652</c:v>
                </c:pt>
                <c:pt idx="5">
                  <c:v>73430</c:v>
                </c:pt>
                <c:pt idx="6">
                  <c:v>148755</c:v>
                </c:pt>
                <c:pt idx="7">
                  <c:v>49214</c:v>
                </c:pt>
                <c:pt idx="8">
                  <c:v>89294</c:v>
                </c:pt>
                <c:pt idx="9">
                  <c:v>105494</c:v>
                </c:pt>
                <c:pt idx="10">
                  <c:v>3367</c:v>
                </c:pt>
                <c:pt idx="11">
                  <c:v>3181</c:v>
                </c:pt>
                <c:pt idx="12">
                  <c:v>54407</c:v>
                </c:pt>
                <c:pt idx="13">
                  <c:v>4150</c:v>
                </c:pt>
                <c:pt idx="14">
                  <c:v>715822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ED-4F0B-B95F-57EDA2EF932B}"/>
            </c:ext>
          </c:extLst>
        </c:ser>
        <c:ser>
          <c:idx val="1"/>
          <c:order val="1"/>
          <c:tx>
            <c:strRef>
              <c:f>'A1-Population by sex and HB'!$D$4</c:f>
              <c:strCache>
                <c:ptCount val="1"/>
                <c:pt idx="0">
                  <c:v>Females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'A1-Population by sex and HB'!$B$5:$B$19</c:f>
              <c:strCache>
                <c:ptCount val="15"/>
                <c:pt idx="0">
                  <c:v>Ayrshire &amp; Arran</c:v>
                </c:pt>
                <c:pt idx="1">
                  <c:v>Borders</c:v>
                </c:pt>
                <c:pt idx="2">
                  <c:v>Dumfries &amp;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&amp;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'A1-Population by sex and HB'!$D$5:$D$19</c:f>
              <c:numCache>
                <c:formatCode>#,##0</c:formatCode>
                <c:ptCount val="15"/>
                <c:pt idx="0">
                  <c:v>56617</c:v>
                </c:pt>
                <c:pt idx="1">
                  <c:v>18696</c:v>
                </c:pt>
                <c:pt idx="2">
                  <c:v>23648</c:v>
                </c:pt>
                <c:pt idx="3">
                  <c:v>51058</c:v>
                </c:pt>
                <c:pt idx="4">
                  <c:v>42302</c:v>
                </c:pt>
                <c:pt idx="5">
                  <c:v>72786</c:v>
                </c:pt>
                <c:pt idx="6">
                  <c:v>151240</c:v>
                </c:pt>
                <c:pt idx="7">
                  <c:v>50007</c:v>
                </c:pt>
                <c:pt idx="8">
                  <c:v>92266</c:v>
                </c:pt>
                <c:pt idx="9">
                  <c:v>108090</c:v>
                </c:pt>
                <c:pt idx="10">
                  <c:v>3311</c:v>
                </c:pt>
                <c:pt idx="11">
                  <c:v>3089</c:v>
                </c:pt>
                <c:pt idx="12">
                  <c:v>55416</c:v>
                </c:pt>
                <c:pt idx="13">
                  <c:v>3952</c:v>
                </c:pt>
                <c:pt idx="14">
                  <c:v>732478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ED-4F0B-B95F-57EDA2EF93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6881920"/>
        <c:axId val="166896000"/>
      </c:barChart>
      <c:catAx>
        <c:axId val="166881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1800000"/>
          <a:lstStyle/>
          <a:p>
            <a:pPr>
              <a:defRPr/>
            </a:pPr>
            <a:endParaRPr lang="en-US"/>
          </a:p>
        </c:txPr>
        <c:crossAx val="166896000"/>
        <c:crosses val="autoZero"/>
        <c:auto val="1"/>
        <c:lblAlgn val="ctr"/>
        <c:lblOffset val="100"/>
        <c:noMultiLvlLbl val="0"/>
      </c:catAx>
      <c:valAx>
        <c:axId val="166896000"/>
        <c:scaling>
          <c:orientation val="minMax"/>
        </c:scaling>
        <c:delete val="0"/>
        <c:axPos val="l"/>
        <c:numFmt formatCode="0%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crossAx val="166881920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644" l="0.70000000000000062" r="0.70000000000000062" t="0.75000000000000644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GB" sz="1200"/>
              <a:t>Screening population 2019/21 by NHS</a:t>
            </a:r>
            <a:r>
              <a:rPr lang="en-GB" sz="1200" baseline="0"/>
              <a:t> Board and age</a:t>
            </a:r>
            <a:endParaRPr lang="en-GB" sz="1200"/>
          </a:p>
        </c:rich>
      </c:tx>
      <c:layout/>
      <c:overlay val="0"/>
    </c:title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'A2-Population by age and HB'!$C$4</c:f>
              <c:strCache>
                <c:ptCount val="1"/>
                <c:pt idx="0">
                  <c:v>50-54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6350">
              <a:solidFill>
                <a:sysClr val="windowText" lastClr="000000"/>
              </a:solidFill>
            </a:ln>
          </c:spPr>
          <c:invertIfNegative val="0"/>
          <c:cat>
            <c:strRef>
              <c:f>'A2-Population by age and HB'!$B$5:$B$19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'A2-Population by age and HB'!$C$5:$C$19</c:f>
              <c:numCache>
                <c:formatCode>#,##0</c:formatCode>
                <c:ptCount val="15"/>
                <c:pt idx="0">
                  <c:v>28570</c:v>
                </c:pt>
                <c:pt idx="1">
                  <c:v>9299</c:v>
                </c:pt>
                <c:pt idx="2">
                  <c:v>11332</c:v>
                </c:pt>
                <c:pt idx="3">
                  <c:v>27714</c:v>
                </c:pt>
                <c:pt idx="4">
                  <c:v>23712</c:v>
                </c:pt>
                <c:pt idx="5">
                  <c:v>41703</c:v>
                </c:pt>
                <c:pt idx="6">
                  <c:v>87653</c:v>
                </c:pt>
                <c:pt idx="7">
                  <c:v>25476</c:v>
                </c:pt>
                <c:pt idx="8">
                  <c:v>52282</c:v>
                </c:pt>
                <c:pt idx="9">
                  <c:v>63762</c:v>
                </c:pt>
                <c:pt idx="10">
                  <c:v>1756</c:v>
                </c:pt>
                <c:pt idx="11">
                  <c:v>1658</c:v>
                </c:pt>
                <c:pt idx="12">
                  <c:v>29918</c:v>
                </c:pt>
                <c:pt idx="13">
                  <c:v>2073</c:v>
                </c:pt>
                <c:pt idx="14">
                  <c:v>406908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C8-4898-84E9-72AF3AFAA767}"/>
            </c:ext>
          </c:extLst>
        </c:ser>
        <c:ser>
          <c:idx val="1"/>
          <c:order val="1"/>
          <c:tx>
            <c:strRef>
              <c:f>'A2-Population by age and HB'!$D$4</c:f>
              <c:strCache>
                <c:ptCount val="1"/>
                <c:pt idx="0">
                  <c:v>55-59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6350">
              <a:solidFill>
                <a:sysClr val="windowText" lastClr="000000"/>
              </a:solidFill>
            </a:ln>
          </c:spPr>
          <c:invertIfNegative val="0"/>
          <c:cat>
            <c:strRef>
              <c:f>'A2-Population by age and HB'!$B$5:$B$19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'A2-Population by age and HB'!$D$5:$D$19</c:f>
              <c:numCache>
                <c:formatCode>#,##0</c:formatCode>
                <c:ptCount val="15"/>
                <c:pt idx="0">
                  <c:v>18361</c:v>
                </c:pt>
                <c:pt idx="1">
                  <c:v>6075</c:v>
                </c:pt>
                <c:pt idx="2">
                  <c:v>7972</c:v>
                </c:pt>
                <c:pt idx="3">
                  <c:v>17331</c:v>
                </c:pt>
                <c:pt idx="4">
                  <c:v>14527</c:v>
                </c:pt>
                <c:pt idx="5">
                  <c:v>26150</c:v>
                </c:pt>
                <c:pt idx="6">
                  <c:v>54702</c:v>
                </c:pt>
                <c:pt idx="7">
                  <c:v>17144</c:v>
                </c:pt>
                <c:pt idx="8">
                  <c:v>31939</c:v>
                </c:pt>
                <c:pt idx="9">
                  <c:v>38295</c:v>
                </c:pt>
                <c:pt idx="10">
                  <c:v>1084</c:v>
                </c:pt>
                <c:pt idx="11">
                  <c:v>1105</c:v>
                </c:pt>
                <c:pt idx="12">
                  <c:v>19398</c:v>
                </c:pt>
                <c:pt idx="13">
                  <c:v>1382</c:v>
                </c:pt>
                <c:pt idx="14">
                  <c:v>255465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C8-4898-84E9-72AF3AFAA767}"/>
            </c:ext>
          </c:extLst>
        </c:ser>
        <c:ser>
          <c:idx val="2"/>
          <c:order val="2"/>
          <c:tx>
            <c:strRef>
              <c:f>'A2-Population by age and HB'!$E$4</c:f>
              <c:strCache>
                <c:ptCount val="1"/>
                <c:pt idx="0">
                  <c:v>60-64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6350">
              <a:solidFill>
                <a:sysClr val="windowText" lastClr="000000"/>
              </a:solidFill>
            </a:ln>
          </c:spPr>
          <c:invertIfNegative val="0"/>
          <c:cat>
            <c:strRef>
              <c:f>'A2-Population by age and HB'!$B$5:$B$19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'A2-Population by age and HB'!$E$5:$E$19</c:f>
              <c:numCache>
                <c:formatCode>#,##0</c:formatCode>
                <c:ptCount val="15"/>
                <c:pt idx="0">
                  <c:v>24597</c:v>
                </c:pt>
                <c:pt idx="1">
                  <c:v>8207</c:v>
                </c:pt>
                <c:pt idx="2">
                  <c:v>9875</c:v>
                </c:pt>
                <c:pt idx="3">
                  <c:v>20571</c:v>
                </c:pt>
                <c:pt idx="4">
                  <c:v>17565</c:v>
                </c:pt>
                <c:pt idx="5">
                  <c:v>31026</c:v>
                </c:pt>
                <c:pt idx="6">
                  <c:v>65440</c:v>
                </c:pt>
                <c:pt idx="7">
                  <c:v>21738</c:v>
                </c:pt>
                <c:pt idx="8">
                  <c:v>41209</c:v>
                </c:pt>
                <c:pt idx="9">
                  <c:v>43585</c:v>
                </c:pt>
                <c:pt idx="10">
                  <c:v>1478</c:v>
                </c:pt>
                <c:pt idx="11">
                  <c:v>1340</c:v>
                </c:pt>
                <c:pt idx="12">
                  <c:v>22771</c:v>
                </c:pt>
                <c:pt idx="13">
                  <c:v>1711</c:v>
                </c:pt>
                <c:pt idx="14">
                  <c:v>311113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1C8-4898-84E9-72AF3AFAA767}"/>
            </c:ext>
          </c:extLst>
        </c:ser>
        <c:ser>
          <c:idx val="3"/>
          <c:order val="3"/>
          <c:tx>
            <c:strRef>
              <c:f>'A2-Population by age and HB'!$F$4</c:f>
              <c:strCache>
                <c:ptCount val="1"/>
                <c:pt idx="0">
                  <c:v>65-69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 w="6350">
              <a:solidFill>
                <a:schemeClr val="tx1"/>
              </a:solidFill>
            </a:ln>
          </c:spPr>
          <c:invertIfNegative val="0"/>
          <c:cat>
            <c:strRef>
              <c:f>'A2-Population by age and HB'!$B$5:$B$19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'A2-Population by age and HB'!$F$5:$F$19</c:f>
              <c:numCache>
                <c:formatCode>#,##0</c:formatCode>
                <c:ptCount val="15"/>
                <c:pt idx="0">
                  <c:v>17145</c:v>
                </c:pt>
                <c:pt idx="1">
                  <c:v>5913</c:v>
                </c:pt>
                <c:pt idx="2">
                  <c:v>7762</c:v>
                </c:pt>
                <c:pt idx="3">
                  <c:v>17413</c:v>
                </c:pt>
                <c:pt idx="4">
                  <c:v>12139</c:v>
                </c:pt>
                <c:pt idx="5">
                  <c:v>24737</c:v>
                </c:pt>
                <c:pt idx="6">
                  <c:v>45219</c:v>
                </c:pt>
                <c:pt idx="7">
                  <c:v>15881</c:v>
                </c:pt>
                <c:pt idx="8">
                  <c:v>25987</c:v>
                </c:pt>
                <c:pt idx="9">
                  <c:v>30689</c:v>
                </c:pt>
                <c:pt idx="10">
                  <c:v>1069</c:v>
                </c:pt>
                <c:pt idx="11">
                  <c:v>992</c:v>
                </c:pt>
                <c:pt idx="12">
                  <c:v>19135</c:v>
                </c:pt>
                <c:pt idx="13">
                  <c:v>1311</c:v>
                </c:pt>
                <c:pt idx="14">
                  <c:v>225392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1C8-4898-84E9-72AF3AFAA767}"/>
            </c:ext>
          </c:extLst>
        </c:ser>
        <c:ser>
          <c:idx val="4"/>
          <c:order val="4"/>
          <c:tx>
            <c:strRef>
              <c:f>'A2-Population by age and HB'!$G$4</c:f>
              <c:strCache>
                <c:ptCount val="1"/>
                <c:pt idx="0">
                  <c:v>70-74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6350">
              <a:solidFill>
                <a:sysClr val="windowText" lastClr="000000"/>
              </a:solidFill>
            </a:ln>
          </c:spPr>
          <c:invertIfNegative val="0"/>
          <c:cat>
            <c:strRef>
              <c:f>'A2-Population by age and HB'!$B$5:$B$19</c:f>
              <c:strCache>
                <c:ptCount val="15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  <c:pt idx="14">
                  <c:v>Scotland</c:v>
                </c:pt>
              </c:strCache>
            </c:strRef>
          </c:cat>
          <c:val>
            <c:numRef>
              <c:f>'A2-Population by age and HB'!$G$5:$G$19</c:f>
              <c:numCache>
                <c:formatCode>#,##0</c:formatCode>
                <c:ptCount val="15"/>
                <c:pt idx="0">
                  <c:v>21364</c:v>
                </c:pt>
                <c:pt idx="1">
                  <c:v>7569</c:v>
                </c:pt>
                <c:pt idx="2">
                  <c:v>9651</c:v>
                </c:pt>
                <c:pt idx="3">
                  <c:v>17176</c:v>
                </c:pt>
                <c:pt idx="4">
                  <c:v>15011</c:v>
                </c:pt>
                <c:pt idx="5">
                  <c:v>22600</c:v>
                </c:pt>
                <c:pt idx="6">
                  <c:v>46981</c:v>
                </c:pt>
                <c:pt idx="7">
                  <c:v>18982</c:v>
                </c:pt>
                <c:pt idx="8">
                  <c:v>30143</c:v>
                </c:pt>
                <c:pt idx="9">
                  <c:v>37253</c:v>
                </c:pt>
                <c:pt idx="10">
                  <c:v>1291</c:v>
                </c:pt>
                <c:pt idx="11">
                  <c:v>1175</c:v>
                </c:pt>
                <c:pt idx="12">
                  <c:v>18601</c:v>
                </c:pt>
                <c:pt idx="13">
                  <c:v>1625</c:v>
                </c:pt>
                <c:pt idx="14">
                  <c:v>249422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1C8-4898-84E9-72AF3AFAA7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6964224"/>
        <c:axId val="166982400"/>
      </c:barChart>
      <c:catAx>
        <c:axId val="16696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1800000"/>
          <a:lstStyle/>
          <a:p>
            <a:pPr>
              <a:defRPr/>
            </a:pPr>
            <a:endParaRPr lang="en-US"/>
          </a:p>
        </c:txPr>
        <c:crossAx val="166982400"/>
        <c:crosses val="autoZero"/>
        <c:auto val="1"/>
        <c:lblAlgn val="ctr"/>
        <c:lblOffset val="100"/>
        <c:noMultiLvlLbl val="0"/>
      </c:catAx>
      <c:valAx>
        <c:axId val="166982400"/>
        <c:scaling>
          <c:orientation val="minMax"/>
        </c:scaling>
        <c:delete val="0"/>
        <c:axPos val="l"/>
        <c:numFmt formatCode="0%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964224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 sz="1200" b="1" i="0" baseline="0"/>
              <a:t>Screening population 2019/21 by NHS Board and age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'A2-Population by age and HB'!$C$4</c:f>
              <c:strCache>
                <c:ptCount val="1"/>
                <c:pt idx="0">
                  <c:v>50-54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</c:spPr>
          <c:invertIfNegative val="0"/>
          <c:cat>
            <c:strRef>
              <c:f>'A2-Population by age and HB'!$B$5:$B$18</c:f>
              <c:strCache>
                <c:ptCount val="14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</c:strCache>
            </c:strRef>
          </c:cat>
          <c:val>
            <c:numRef>
              <c:f>'A2-Population by age and HB'!$C$5:$C$18</c:f>
              <c:numCache>
                <c:formatCode>#,##0</c:formatCode>
                <c:ptCount val="14"/>
                <c:pt idx="0">
                  <c:v>28570</c:v>
                </c:pt>
                <c:pt idx="1">
                  <c:v>9299</c:v>
                </c:pt>
                <c:pt idx="2">
                  <c:v>11332</c:v>
                </c:pt>
                <c:pt idx="3">
                  <c:v>27714</c:v>
                </c:pt>
                <c:pt idx="4">
                  <c:v>23712</c:v>
                </c:pt>
                <c:pt idx="5">
                  <c:v>41703</c:v>
                </c:pt>
                <c:pt idx="6">
                  <c:v>87653</c:v>
                </c:pt>
                <c:pt idx="7">
                  <c:v>25476</c:v>
                </c:pt>
                <c:pt idx="8">
                  <c:v>52282</c:v>
                </c:pt>
                <c:pt idx="9">
                  <c:v>63762</c:v>
                </c:pt>
                <c:pt idx="10">
                  <c:v>1756</c:v>
                </c:pt>
                <c:pt idx="11">
                  <c:v>1658</c:v>
                </c:pt>
                <c:pt idx="12">
                  <c:v>29918</c:v>
                </c:pt>
                <c:pt idx="13">
                  <c:v>2073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56-4CDF-9280-840FF6B661C9}"/>
            </c:ext>
          </c:extLst>
        </c:ser>
        <c:ser>
          <c:idx val="1"/>
          <c:order val="1"/>
          <c:tx>
            <c:strRef>
              <c:f>'A2-Population by age and HB'!$D$4</c:f>
              <c:strCache>
                <c:ptCount val="1"/>
                <c:pt idx="0">
                  <c:v>55-59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cat>
            <c:strRef>
              <c:f>'A2-Population by age and HB'!$B$5:$B$18</c:f>
              <c:strCache>
                <c:ptCount val="14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</c:strCache>
            </c:strRef>
          </c:cat>
          <c:val>
            <c:numRef>
              <c:f>'A2-Population by age and HB'!$D$5:$D$18</c:f>
              <c:numCache>
                <c:formatCode>#,##0</c:formatCode>
                <c:ptCount val="14"/>
                <c:pt idx="0">
                  <c:v>18361</c:v>
                </c:pt>
                <c:pt idx="1">
                  <c:v>6075</c:v>
                </c:pt>
                <c:pt idx="2">
                  <c:v>7972</c:v>
                </c:pt>
                <c:pt idx="3">
                  <c:v>17331</c:v>
                </c:pt>
                <c:pt idx="4">
                  <c:v>14527</c:v>
                </c:pt>
                <c:pt idx="5">
                  <c:v>26150</c:v>
                </c:pt>
                <c:pt idx="6">
                  <c:v>54702</c:v>
                </c:pt>
                <c:pt idx="7">
                  <c:v>17144</c:v>
                </c:pt>
                <c:pt idx="8">
                  <c:v>31939</c:v>
                </c:pt>
                <c:pt idx="9">
                  <c:v>38295</c:v>
                </c:pt>
                <c:pt idx="10">
                  <c:v>1084</c:v>
                </c:pt>
                <c:pt idx="11">
                  <c:v>1105</c:v>
                </c:pt>
                <c:pt idx="12">
                  <c:v>19398</c:v>
                </c:pt>
                <c:pt idx="13">
                  <c:v>1382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56-4CDF-9280-840FF6B661C9}"/>
            </c:ext>
          </c:extLst>
        </c:ser>
        <c:ser>
          <c:idx val="2"/>
          <c:order val="2"/>
          <c:tx>
            <c:strRef>
              <c:f>'A2-Population by age and HB'!$E$4</c:f>
              <c:strCache>
                <c:ptCount val="1"/>
                <c:pt idx="0">
                  <c:v>60-64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strRef>
              <c:f>'A2-Population by age and HB'!$B$5:$B$18</c:f>
              <c:strCache>
                <c:ptCount val="14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</c:strCache>
            </c:strRef>
          </c:cat>
          <c:val>
            <c:numRef>
              <c:f>'A2-Population by age and HB'!$E$5:$E$18</c:f>
              <c:numCache>
                <c:formatCode>#,##0</c:formatCode>
                <c:ptCount val="14"/>
                <c:pt idx="0">
                  <c:v>24597</c:v>
                </c:pt>
                <c:pt idx="1">
                  <c:v>8207</c:v>
                </c:pt>
                <c:pt idx="2">
                  <c:v>9875</c:v>
                </c:pt>
                <c:pt idx="3">
                  <c:v>20571</c:v>
                </c:pt>
                <c:pt idx="4">
                  <c:v>17565</c:v>
                </c:pt>
                <c:pt idx="5">
                  <c:v>31026</c:v>
                </c:pt>
                <c:pt idx="6">
                  <c:v>65440</c:v>
                </c:pt>
                <c:pt idx="7">
                  <c:v>21738</c:v>
                </c:pt>
                <c:pt idx="8">
                  <c:v>41209</c:v>
                </c:pt>
                <c:pt idx="9">
                  <c:v>43585</c:v>
                </c:pt>
                <c:pt idx="10">
                  <c:v>1478</c:v>
                </c:pt>
                <c:pt idx="11">
                  <c:v>1340</c:v>
                </c:pt>
                <c:pt idx="12">
                  <c:v>22771</c:v>
                </c:pt>
                <c:pt idx="13">
                  <c:v>1711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656-4CDF-9280-840FF6B661C9}"/>
            </c:ext>
          </c:extLst>
        </c:ser>
        <c:ser>
          <c:idx val="3"/>
          <c:order val="3"/>
          <c:tx>
            <c:strRef>
              <c:f>'A2-Population by age and HB'!$F$4</c:f>
              <c:strCache>
                <c:ptCount val="1"/>
                <c:pt idx="0">
                  <c:v>65-69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invertIfNegative val="0"/>
          <c:cat>
            <c:strRef>
              <c:f>'A2-Population by age and HB'!$B$5:$B$18</c:f>
              <c:strCache>
                <c:ptCount val="14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</c:strCache>
            </c:strRef>
          </c:cat>
          <c:val>
            <c:numRef>
              <c:f>'A2-Population by age and HB'!$F$5:$F$18</c:f>
              <c:numCache>
                <c:formatCode>#,##0</c:formatCode>
                <c:ptCount val="14"/>
                <c:pt idx="0">
                  <c:v>17145</c:v>
                </c:pt>
                <c:pt idx="1">
                  <c:v>5913</c:v>
                </c:pt>
                <c:pt idx="2">
                  <c:v>7762</c:v>
                </c:pt>
                <c:pt idx="3">
                  <c:v>17413</c:v>
                </c:pt>
                <c:pt idx="4">
                  <c:v>12139</c:v>
                </c:pt>
                <c:pt idx="5">
                  <c:v>24737</c:v>
                </c:pt>
                <c:pt idx="6">
                  <c:v>45219</c:v>
                </c:pt>
                <c:pt idx="7">
                  <c:v>15881</c:v>
                </c:pt>
                <c:pt idx="8">
                  <c:v>25987</c:v>
                </c:pt>
                <c:pt idx="9">
                  <c:v>30689</c:v>
                </c:pt>
                <c:pt idx="10">
                  <c:v>1069</c:v>
                </c:pt>
                <c:pt idx="11">
                  <c:v>992</c:v>
                </c:pt>
                <c:pt idx="12">
                  <c:v>19135</c:v>
                </c:pt>
                <c:pt idx="13">
                  <c:v>1311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56-4CDF-9280-840FF6B661C9}"/>
            </c:ext>
          </c:extLst>
        </c:ser>
        <c:ser>
          <c:idx val="4"/>
          <c:order val="4"/>
          <c:tx>
            <c:strRef>
              <c:f>'A2-Population by age and HB'!$G$4</c:f>
              <c:strCache>
                <c:ptCount val="1"/>
                <c:pt idx="0">
                  <c:v>70-74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>
              <a:noFill/>
            </a:ln>
          </c:spPr>
          <c:invertIfNegative val="0"/>
          <c:cat>
            <c:strRef>
              <c:f>'A2-Population by age and HB'!$B$5:$B$18</c:f>
              <c:strCache>
                <c:ptCount val="14"/>
                <c:pt idx="0">
                  <c:v>Ayrshire and Arran</c:v>
                </c:pt>
                <c:pt idx="1">
                  <c:v>Borders</c:v>
                </c:pt>
                <c:pt idx="2">
                  <c:v>Dumfries and Galloway</c:v>
                </c:pt>
                <c:pt idx="3">
                  <c:v>Fife</c:v>
                </c:pt>
                <c:pt idx="4">
                  <c:v>Forth Valley</c:v>
                </c:pt>
                <c:pt idx="5">
                  <c:v>Grampian</c:v>
                </c:pt>
                <c:pt idx="6">
                  <c:v>Greater Glasgow and Clyde</c:v>
                </c:pt>
                <c:pt idx="7">
                  <c:v>Highland</c:v>
                </c:pt>
                <c:pt idx="8">
                  <c:v>Lanarkshire</c:v>
                </c:pt>
                <c:pt idx="9">
                  <c:v>Lothian</c:v>
                </c:pt>
                <c:pt idx="10">
                  <c:v>Orkney</c:v>
                </c:pt>
                <c:pt idx="11">
                  <c:v>Shetland</c:v>
                </c:pt>
                <c:pt idx="12">
                  <c:v>Tayside</c:v>
                </c:pt>
                <c:pt idx="13">
                  <c:v>Western Isles</c:v>
                </c:pt>
              </c:strCache>
            </c:strRef>
          </c:cat>
          <c:val>
            <c:numRef>
              <c:f>'A2-Population by age and HB'!$G$5:$G$18</c:f>
              <c:numCache>
                <c:formatCode>#,##0</c:formatCode>
                <c:ptCount val="14"/>
                <c:pt idx="0">
                  <c:v>21364</c:v>
                </c:pt>
                <c:pt idx="1">
                  <c:v>7569</c:v>
                </c:pt>
                <c:pt idx="2">
                  <c:v>9651</c:v>
                </c:pt>
                <c:pt idx="3">
                  <c:v>17176</c:v>
                </c:pt>
                <c:pt idx="4">
                  <c:v>15011</c:v>
                </c:pt>
                <c:pt idx="5">
                  <c:v>22600</c:v>
                </c:pt>
                <c:pt idx="6">
                  <c:v>46981</c:v>
                </c:pt>
                <c:pt idx="7">
                  <c:v>18982</c:v>
                </c:pt>
                <c:pt idx="8">
                  <c:v>30143</c:v>
                </c:pt>
                <c:pt idx="9">
                  <c:v>37253</c:v>
                </c:pt>
                <c:pt idx="10">
                  <c:v>1291</c:v>
                </c:pt>
                <c:pt idx="11">
                  <c:v>1175</c:v>
                </c:pt>
                <c:pt idx="12">
                  <c:v>18601</c:v>
                </c:pt>
                <c:pt idx="13">
                  <c:v>1625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656-4CDF-9280-840FF6B661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013760"/>
        <c:axId val="167019648"/>
      </c:barChart>
      <c:catAx>
        <c:axId val="16701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</c:spPr>
        <c:txPr>
          <a:bodyPr rot="-1800000"/>
          <a:lstStyle/>
          <a:p>
            <a:pPr>
              <a:defRPr/>
            </a:pPr>
            <a:endParaRPr lang="en-US"/>
          </a:p>
        </c:txPr>
        <c:crossAx val="167019648"/>
        <c:crosses val="autoZero"/>
        <c:auto val="1"/>
        <c:lblAlgn val="ctr"/>
        <c:lblOffset val="100"/>
        <c:noMultiLvlLbl val="0"/>
      </c:catAx>
      <c:valAx>
        <c:axId val="167019648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Population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013760"/>
        <c:crosses val="autoZero"/>
        <c:crossBetween val="between"/>
      </c:valAx>
      <c:spPr>
        <a:noFill/>
        <a:ln w="25400">
          <a:noFill/>
        </a:ln>
      </c:spPr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577" l="0.70000000000000062" r="0.70000000000000062" t="0.75000000000000577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GB" sz="1200"/>
              <a:t>Screening population 2019/21 by SIMD quintiles </a:t>
            </a:r>
            <a:br>
              <a:rPr lang="en-GB" sz="1200"/>
            </a:br>
            <a:r>
              <a:rPr lang="en-GB" sz="1200"/>
              <a:t>(ordered by % of population in SIMDs 1 and 2)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3499784764988759"/>
          <c:y val="0.2210069326738304"/>
          <c:w val="0.84388675131770952"/>
          <c:h val="0.48513715077325975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'A3-Popn. by deprivation and HB'!$C$4</c:f>
              <c:strCache>
                <c:ptCount val="1"/>
                <c:pt idx="0">
                  <c:v>1 Most Deprived 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6350">
              <a:solidFill>
                <a:schemeClr val="tx1"/>
              </a:solidFill>
            </a:ln>
          </c:spPr>
          <c:invertIfNegative val="0"/>
          <c:cat>
            <c:strRef>
              <c:f>'A3-Popn. by deprivation and HB'!$B$5:$B$19</c:f>
              <c:strCache>
                <c:ptCount val="15"/>
                <c:pt idx="0">
                  <c:v>Lanarkshire</c:v>
                </c:pt>
                <c:pt idx="1">
                  <c:v>Greater Glasgow and Clyde</c:v>
                </c:pt>
                <c:pt idx="2">
                  <c:v>Ayrshire and Arran</c:v>
                </c:pt>
                <c:pt idx="3">
                  <c:v>Fife</c:v>
                </c:pt>
                <c:pt idx="4">
                  <c:v>Forth Valley</c:v>
                </c:pt>
                <c:pt idx="5">
                  <c:v>Dumfries and Galloway</c:v>
                </c:pt>
                <c:pt idx="6">
                  <c:v>Lothian</c:v>
                </c:pt>
                <c:pt idx="7">
                  <c:v>Tayside</c:v>
                </c:pt>
                <c:pt idx="8">
                  <c:v>Highland</c:v>
                </c:pt>
                <c:pt idx="9">
                  <c:v>Borders</c:v>
                </c:pt>
                <c:pt idx="10">
                  <c:v>Grampian</c:v>
                </c:pt>
                <c:pt idx="11">
                  <c:v>Orkney</c:v>
                </c:pt>
                <c:pt idx="12">
                  <c:v>Western Isles</c:v>
                </c:pt>
                <c:pt idx="13">
                  <c:v>Shetland</c:v>
                </c:pt>
                <c:pt idx="14">
                  <c:v>Scotland</c:v>
                </c:pt>
              </c:strCache>
            </c:strRef>
          </c:cat>
          <c:val>
            <c:numRef>
              <c:f>'A3-Popn. by deprivation and HB'!$C$5:$C$19</c:f>
              <c:numCache>
                <c:formatCode>#,##0</c:formatCode>
                <c:ptCount val="15"/>
                <c:pt idx="0">
                  <c:v>46143</c:v>
                </c:pt>
                <c:pt idx="1">
                  <c:v>100118</c:v>
                </c:pt>
                <c:pt idx="2">
                  <c:v>30367</c:v>
                </c:pt>
                <c:pt idx="3">
                  <c:v>19064</c:v>
                </c:pt>
                <c:pt idx="4">
                  <c:v>13083</c:v>
                </c:pt>
                <c:pt idx="5">
                  <c:v>3406</c:v>
                </c:pt>
                <c:pt idx="6">
                  <c:v>23383</c:v>
                </c:pt>
                <c:pt idx="7">
                  <c:v>16563</c:v>
                </c:pt>
                <c:pt idx="8">
                  <c:v>8067</c:v>
                </c:pt>
                <c:pt idx="9">
                  <c:v>1831</c:v>
                </c:pt>
                <c:pt idx="10">
                  <c:v>7310</c:v>
                </c:pt>
                <c:pt idx="14" formatCode="_-* #,##0_-;\-* #,##0_-;_-* &quot;-&quot;??_-;_-@_-">
                  <c:v>269335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F-481F-878F-8A740991376E}"/>
            </c:ext>
          </c:extLst>
        </c:ser>
        <c:ser>
          <c:idx val="1"/>
          <c:order val="1"/>
          <c:tx>
            <c:strRef>
              <c:f>'A3-Popn. by deprivation and HB'!$D$4</c:f>
              <c:strCache>
                <c:ptCount val="1"/>
                <c:pt idx="0">
                  <c:v>2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6350">
              <a:solidFill>
                <a:prstClr val="black"/>
              </a:solidFill>
            </a:ln>
          </c:spPr>
          <c:invertIfNegative val="0"/>
          <c:cat>
            <c:strRef>
              <c:f>'A3-Popn. by deprivation and HB'!$B$5:$B$19</c:f>
              <c:strCache>
                <c:ptCount val="15"/>
                <c:pt idx="0">
                  <c:v>Lanarkshire</c:v>
                </c:pt>
                <c:pt idx="1">
                  <c:v>Greater Glasgow and Clyde</c:v>
                </c:pt>
                <c:pt idx="2">
                  <c:v>Ayrshire and Arran</c:v>
                </c:pt>
                <c:pt idx="3">
                  <c:v>Fife</c:v>
                </c:pt>
                <c:pt idx="4">
                  <c:v>Forth Valley</c:v>
                </c:pt>
                <c:pt idx="5">
                  <c:v>Dumfries and Galloway</c:v>
                </c:pt>
                <c:pt idx="6">
                  <c:v>Lothian</c:v>
                </c:pt>
                <c:pt idx="7">
                  <c:v>Tayside</c:v>
                </c:pt>
                <c:pt idx="8">
                  <c:v>Highland</c:v>
                </c:pt>
                <c:pt idx="9">
                  <c:v>Borders</c:v>
                </c:pt>
                <c:pt idx="10">
                  <c:v>Grampian</c:v>
                </c:pt>
                <c:pt idx="11">
                  <c:v>Orkney</c:v>
                </c:pt>
                <c:pt idx="12">
                  <c:v>Western Isles</c:v>
                </c:pt>
                <c:pt idx="13">
                  <c:v>Shetland</c:v>
                </c:pt>
                <c:pt idx="14">
                  <c:v>Scotland</c:v>
                </c:pt>
              </c:strCache>
            </c:strRef>
          </c:cat>
          <c:val>
            <c:numRef>
              <c:f>'A3-Popn. by deprivation and HB'!$D$5:$D$19</c:f>
              <c:numCache>
                <c:formatCode>#,##0</c:formatCode>
                <c:ptCount val="15"/>
                <c:pt idx="0">
                  <c:v>47126</c:v>
                </c:pt>
                <c:pt idx="1">
                  <c:v>52910</c:v>
                </c:pt>
                <c:pt idx="2">
                  <c:v>24529</c:v>
                </c:pt>
                <c:pt idx="3">
                  <c:v>22057</c:v>
                </c:pt>
                <c:pt idx="4">
                  <c:v>16299</c:v>
                </c:pt>
                <c:pt idx="5">
                  <c:v>11754</c:v>
                </c:pt>
                <c:pt idx="6">
                  <c:v>44506</c:v>
                </c:pt>
                <c:pt idx="7">
                  <c:v>17378</c:v>
                </c:pt>
                <c:pt idx="8">
                  <c:v>16008</c:v>
                </c:pt>
                <c:pt idx="9">
                  <c:v>5670</c:v>
                </c:pt>
                <c:pt idx="10">
                  <c:v>20677</c:v>
                </c:pt>
                <c:pt idx="11">
                  <c:v>1163</c:v>
                </c:pt>
                <c:pt idx="12">
                  <c:v>1350</c:v>
                </c:pt>
                <c:pt idx="13">
                  <c:v>353</c:v>
                </c:pt>
                <c:pt idx="14" formatCode="_-* #,##0_-;\-* #,##0_-;_-* &quot;-&quot;??_-;_-@_-">
                  <c:v>281780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E2F-481F-878F-8A740991376E}"/>
            </c:ext>
          </c:extLst>
        </c:ser>
        <c:ser>
          <c:idx val="2"/>
          <c:order val="2"/>
          <c:tx>
            <c:strRef>
              <c:f>'A3-Popn. by deprivation and HB'!$E$4</c:f>
              <c:strCache>
                <c:ptCount val="1"/>
                <c:pt idx="0">
                  <c:v>3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6350">
              <a:solidFill>
                <a:prstClr val="black"/>
              </a:solidFill>
            </a:ln>
          </c:spPr>
          <c:invertIfNegative val="0"/>
          <c:cat>
            <c:strRef>
              <c:f>'A3-Popn. by deprivation and HB'!$B$5:$B$19</c:f>
              <c:strCache>
                <c:ptCount val="15"/>
                <c:pt idx="0">
                  <c:v>Lanarkshire</c:v>
                </c:pt>
                <c:pt idx="1">
                  <c:v>Greater Glasgow and Clyde</c:v>
                </c:pt>
                <c:pt idx="2">
                  <c:v>Ayrshire and Arran</c:v>
                </c:pt>
                <c:pt idx="3">
                  <c:v>Fife</c:v>
                </c:pt>
                <c:pt idx="4">
                  <c:v>Forth Valley</c:v>
                </c:pt>
                <c:pt idx="5">
                  <c:v>Dumfries and Galloway</c:v>
                </c:pt>
                <c:pt idx="6">
                  <c:v>Lothian</c:v>
                </c:pt>
                <c:pt idx="7">
                  <c:v>Tayside</c:v>
                </c:pt>
                <c:pt idx="8">
                  <c:v>Highland</c:v>
                </c:pt>
                <c:pt idx="9">
                  <c:v>Borders</c:v>
                </c:pt>
                <c:pt idx="10">
                  <c:v>Grampian</c:v>
                </c:pt>
                <c:pt idx="11">
                  <c:v>Orkney</c:v>
                </c:pt>
                <c:pt idx="12">
                  <c:v>Western Isles</c:v>
                </c:pt>
                <c:pt idx="13">
                  <c:v>Shetland</c:v>
                </c:pt>
                <c:pt idx="14">
                  <c:v>Scotland</c:v>
                </c:pt>
              </c:strCache>
            </c:strRef>
          </c:cat>
          <c:val>
            <c:numRef>
              <c:f>'A3-Popn. by deprivation and HB'!$E$5:$E$19</c:f>
              <c:numCache>
                <c:formatCode>#,##0</c:formatCode>
                <c:ptCount val="15"/>
                <c:pt idx="0">
                  <c:v>31569</c:v>
                </c:pt>
                <c:pt idx="1">
                  <c:v>39269</c:v>
                </c:pt>
                <c:pt idx="2">
                  <c:v>20855</c:v>
                </c:pt>
                <c:pt idx="3">
                  <c:v>20325</c:v>
                </c:pt>
                <c:pt idx="4">
                  <c:v>17401</c:v>
                </c:pt>
                <c:pt idx="5">
                  <c:v>19002</c:v>
                </c:pt>
                <c:pt idx="6">
                  <c:v>35866</c:v>
                </c:pt>
                <c:pt idx="7">
                  <c:v>23504</c:v>
                </c:pt>
                <c:pt idx="8">
                  <c:v>39319</c:v>
                </c:pt>
                <c:pt idx="9">
                  <c:v>15443</c:v>
                </c:pt>
                <c:pt idx="10">
                  <c:v>30410</c:v>
                </c:pt>
                <c:pt idx="11">
                  <c:v>1195</c:v>
                </c:pt>
                <c:pt idx="12">
                  <c:v>6727</c:v>
                </c:pt>
                <c:pt idx="13">
                  <c:v>2570</c:v>
                </c:pt>
                <c:pt idx="14" formatCode="_-* #,##0_-;\-* #,##0_-;_-* &quot;-&quot;??_-;_-@_-">
                  <c:v>303455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E2F-481F-878F-8A740991376E}"/>
            </c:ext>
          </c:extLst>
        </c:ser>
        <c:ser>
          <c:idx val="3"/>
          <c:order val="3"/>
          <c:tx>
            <c:strRef>
              <c:f>'A3-Popn. by deprivation and HB'!$F$4</c:f>
              <c:strCache>
                <c:ptCount val="1"/>
                <c:pt idx="0">
                  <c:v>4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 w="6350">
              <a:solidFill>
                <a:prstClr val="black"/>
              </a:solidFill>
            </a:ln>
          </c:spPr>
          <c:invertIfNegative val="0"/>
          <c:cat>
            <c:strRef>
              <c:f>'A3-Popn. by deprivation and HB'!$B$5:$B$19</c:f>
              <c:strCache>
                <c:ptCount val="15"/>
                <c:pt idx="0">
                  <c:v>Lanarkshire</c:v>
                </c:pt>
                <c:pt idx="1">
                  <c:v>Greater Glasgow and Clyde</c:v>
                </c:pt>
                <c:pt idx="2">
                  <c:v>Ayrshire and Arran</c:v>
                </c:pt>
                <c:pt idx="3">
                  <c:v>Fife</c:v>
                </c:pt>
                <c:pt idx="4">
                  <c:v>Forth Valley</c:v>
                </c:pt>
                <c:pt idx="5">
                  <c:v>Dumfries and Galloway</c:v>
                </c:pt>
                <c:pt idx="6">
                  <c:v>Lothian</c:v>
                </c:pt>
                <c:pt idx="7">
                  <c:v>Tayside</c:v>
                </c:pt>
                <c:pt idx="8">
                  <c:v>Highland</c:v>
                </c:pt>
                <c:pt idx="9">
                  <c:v>Borders</c:v>
                </c:pt>
                <c:pt idx="10">
                  <c:v>Grampian</c:v>
                </c:pt>
                <c:pt idx="11">
                  <c:v>Orkney</c:v>
                </c:pt>
                <c:pt idx="12">
                  <c:v>Western Isles</c:v>
                </c:pt>
                <c:pt idx="13">
                  <c:v>Shetland</c:v>
                </c:pt>
                <c:pt idx="14">
                  <c:v>Scotland</c:v>
                </c:pt>
              </c:strCache>
            </c:strRef>
          </c:cat>
          <c:val>
            <c:numRef>
              <c:f>'A3-Popn. by deprivation and HB'!$F$5:$F$19</c:f>
              <c:numCache>
                <c:formatCode>#,##0</c:formatCode>
                <c:ptCount val="15"/>
                <c:pt idx="0">
                  <c:v>31165</c:v>
                </c:pt>
                <c:pt idx="1">
                  <c:v>42997</c:v>
                </c:pt>
                <c:pt idx="2">
                  <c:v>18047</c:v>
                </c:pt>
                <c:pt idx="3">
                  <c:v>20441</c:v>
                </c:pt>
                <c:pt idx="4">
                  <c:v>17890</c:v>
                </c:pt>
                <c:pt idx="5">
                  <c:v>8614</c:v>
                </c:pt>
                <c:pt idx="6">
                  <c:v>39034</c:v>
                </c:pt>
                <c:pt idx="7">
                  <c:v>32057</c:v>
                </c:pt>
                <c:pt idx="8">
                  <c:v>27777</c:v>
                </c:pt>
                <c:pt idx="9">
                  <c:v>10965</c:v>
                </c:pt>
                <c:pt idx="10">
                  <c:v>44763</c:v>
                </c:pt>
                <c:pt idx="11">
                  <c:v>4318</c:v>
                </c:pt>
                <c:pt idx="13">
                  <c:v>3343</c:v>
                </c:pt>
                <c:pt idx="14" formatCode="_-* #,##0_-;\-* #,##0_-;_-* &quot;-&quot;??_-;_-@_-">
                  <c:v>301411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E2F-481F-878F-8A740991376E}"/>
            </c:ext>
          </c:extLst>
        </c:ser>
        <c:ser>
          <c:idx val="4"/>
          <c:order val="4"/>
          <c:tx>
            <c:strRef>
              <c:f>'A3-Popn. by deprivation and HB'!$G$4</c:f>
              <c:strCache>
                <c:ptCount val="1"/>
                <c:pt idx="0">
                  <c:v>5 Least Deprived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6350">
              <a:solidFill>
                <a:prstClr val="black"/>
              </a:solidFill>
            </a:ln>
          </c:spPr>
          <c:invertIfNegative val="0"/>
          <c:cat>
            <c:strRef>
              <c:f>'A3-Popn. by deprivation and HB'!$B$5:$B$19</c:f>
              <c:strCache>
                <c:ptCount val="15"/>
                <c:pt idx="0">
                  <c:v>Lanarkshire</c:v>
                </c:pt>
                <c:pt idx="1">
                  <c:v>Greater Glasgow and Clyde</c:v>
                </c:pt>
                <c:pt idx="2">
                  <c:v>Ayrshire and Arran</c:v>
                </c:pt>
                <c:pt idx="3">
                  <c:v>Fife</c:v>
                </c:pt>
                <c:pt idx="4">
                  <c:v>Forth Valley</c:v>
                </c:pt>
                <c:pt idx="5">
                  <c:v>Dumfries and Galloway</c:v>
                </c:pt>
                <c:pt idx="6">
                  <c:v>Lothian</c:v>
                </c:pt>
                <c:pt idx="7">
                  <c:v>Tayside</c:v>
                </c:pt>
                <c:pt idx="8">
                  <c:v>Highland</c:v>
                </c:pt>
                <c:pt idx="9">
                  <c:v>Borders</c:v>
                </c:pt>
                <c:pt idx="10">
                  <c:v>Grampian</c:v>
                </c:pt>
                <c:pt idx="11">
                  <c:v>Orkney</c:v>
                </c:pt>
                <c:pt idx="12">
                  <c:v>Western Isles</c:v>
                </c:pt>
                <c:pt idx="13">
                  <c:v>Shetland</c:v>
                </c:pt>
                <c:pt idx="14">
                  <c:v>Scotland</c:v>
                </c:pt>
              </c:strCache>
            </c:strRef>
          </c:cat>
          <c:val>
            <c:numRef>
              <c:f>'A3-Popn. by deprivation and HB'!$G$5:$G$19</c:f>
              <c:numCache>
                <c:formatCode>#,##0</c:formatCode>
                <c:ptCount val="15"/>
                <c:pt idx="0">
                  <c:v>25469</c:v>
                </c:pt>
                <c:pt idx="1">
                  <c:v>64356</c:v>
                </c:pt>
                <c:pt idx="2">
                  <c:v>16202</c:v>
                </c:pt>
                <c:pt idx="3">
                  <c:v>18270</c:v>
                </c:pt>
                <c:pt idx="4">
                  <c:v>18173</c:v>
                </c:pt>
                <c:pt idx="5">
                  <c:v>3777</c:v>
                </c:pt>
                <c:pt idx="6">
                  <c:v>70598</c:v>
                </c:pt>
                <c:pt idx="7">
                  <c:v>20249</c:v>
                </c:pt>
                <c:pt idx="8">
                  <c:v>7992</c:v>
                </c:pt>
                <c:pt idx="9">
                  <c:v>3096</c:v>
                </c:pt>
                <c:pt idx="10">
                  <c:v>42961</c:v>
                </c:pt>
                <c:pt idx="14" formatCode="_-* #,##0_-;\-* #,##0_-;_-* &quot;-&quot;??_-;_-@_-">
                  <c:v>291143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E2F-481F-878F-8A74099137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8452864"/>
        <c:axId val="168454400"/>
      </c:barChart>
      <c:catAx>
        <c:axId val="168452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1800000" anchor="ctr" anchorCtr="0"/>
          <a:lstStyle/>
          <a:p>
            <a:pPr>
              <a:defRPr sz="1100"/>
            </a:pPr>
            <a:endParaRPr lang="en-US"/>
          </a:p>
        </c:txPr>
        <c:crossAx val="168454400"/>
        <c:crosses val="autoZero"/>
        <c:auto val="1"/>
        <c:lblAlgn val="ctr"/>
        <c:lblOffset val="100"/>
        <c:tickLblSkip val="1"/>
        <c:noMultiLvlLbl val="0"/>
      </c:catAx>
      <c:valAx>
        <c:axId val="168454400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 baseline="0"/>
                  <a:t> </a:t>
                </a:r>
                <a:endParaRPr lang="en-GB"/>
              </a:p>
            </c:rich>
          </c:tx>
          <c:layout/>
          <c:overlay val="0"/>
        </c:title>
        <c:numFmt formatCode="0%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452864"/>
        <c:crosses val="autoZero"/>
        <c:crossBetween val="between"/>
      </c:valAx>
    </c:plotArea>
    <c:legend>
      <c:legendPos val="t"/>
      <c:layout/>
      <c:overlay val="0"/>
      <c:spPr>
        <a:ln>
          <a:noFill/>
        </a:ln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711" l="0.70000000000000062" r="0.70000000000000062" t="0.750000000000007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7.xml"/><Relationship Id="rId1" Type="http://schemas.openxmlformats.org/officeDocument/2006/relationships/chart" Target="../charts/chart16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3.xml"/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19</xdr:col>
      <xdr:colOff>329293</xdr:colOff>
      <xdr:row>1</xdr:row>
      <xdr:rowOff>160562</xdr:rowOff>
    </xdr:from>
    <xdr:to>
      <xdr:col>21</xdr:col>
      <xdr:colOff>598716</xdr:colOff>
      <xdr:row>9</xdr:row>
      <xdr:rowOff>77345</xdr:rowOff>
    </xdr:to>
    <xdr:pic>
      <xdr:nvPicPr>
        <xdr:cNvPr id="5" name="Picture 42" descr="NHS National Services Scotland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11693" y="363762"/>
          <a:ext cx="1488623" cy="15423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6</xdr:col>
          <xdr:colOff>342900</xdr:colOff>
          <xdr:row>34</xdr:row>
          <xdr:rowOff>85725</xdr:rowOff>
        </xdr:from>
        <xdr:to>
          <xdr:col>16</xdr:col>
          <xdr:colOff>295275</xdr:colOff>
          <xdr:row>39</xdr:row>
          <xdr:rowOff>47625</xdr:rowOff>
        </xdr:to>
        <xdr:sp macro="" textlink="">
          <xdr:nvSpPr>
            <xdr:cNvPr id="1025" name="Object 1" descr="Bowel Screening Scottish Bowel Screening Programme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0</xdr:colOff>
      <xdr:row>1</xdr:row>
      <xdr:rowOff>0</xdr:rowOff>
    </xdr:from>
    <xdr:to>
      <xdr:col>6</xdr:col>
      <xdr:colOff>392762</xdr:colOff>
      <xdr:row>7</xdr:row>
      <xdr:rowOff>123028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4071" y="199571"/>
          <a:ext cx="3613120" cy="13204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26</xdr:row>
      <xdr:rowOff>19050</xdr:rowOff>
    </xdr:from>
    <xdr:to>
      <xdr:col>16</xdr:col>
      <xdr:colOff>356475</xdr:colOff>
      <xdr:row>50</xdr:row>
      <xdr:rowOff>146100</xdr:rowOff>
    </xdr:to>
    <xdr:graphicFrame macro="">
      <xdr:nvGraphicFramePr>
        <xdr:cNvPr id="4" name="Chart 41" descr="Figure 1 Overall uptake of screening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557891</xdr:colOff>
      <xdr:row>71</xdr:row>
      <xdr:rowOff>68035</xdr:rowOff>
    </xdr:from>
    <xdr:to>
      <xdr:col>16</xdr:col>
      <xdr:colOff>81643</xdr:colOff>
      <xdr:row>103</xdr:row>
      <xdr:rowOff>176893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60</xdr:row>
      <xdr:rowOff>0</xdr:rowOff>
    </xdr:from>
    <xdr:to>
      <xdr:col>16</xdr:col>
      <xdr:colOff>356475</xdr:colOff>
      <xdr:row>84</xdr:row>
      <xdr:rowOff>108000</xdr:rowOff>
    </xdr:to>
    <xdr:graphicFrame macro="">
      <xdr:nvGraphicFramePr>
        <xdr:cNvPr id="5" name="Chart 41" descr="Figure 2 Overall uptake of screening for Scotland, by SIM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557891</xdr:colOff>
      <xdr:row>103</xdr:row>
      <xdr:rowOff>68035</xdr:rowOff>
    </xdr:from>
    <xdr:to>
      <xdr:col>16</xdr:col>
      <xdr:colOff>204107</xdr:colOff>
      <xdr:row>135</xdr:row>
      <xdr:rowOff>176893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557891</xdr:colOff>
      <xdr:row>156</xdr:row>
      <xdr:rowOff>68035</xdr:rowOff>
    </xdr:from>
    <xdr:to>
      <xdr:col>16</xdr:col>
      <xdr:colOff>204107</xdr:colOff>
      <xdr:row>188</xdr:row>
      <xdr:rowOff>176893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21</xdr:row>
      <xdr:rowOff>9525</xdr:rowOff>
    </xdr:from>
    <xdr:to>
      <xdr:col>16</xdr:col>
      <xdr:colOff>346950</xdr:colOff>
      <xdr:row>45</xdr:row>
      <xdr:rowOff>152400</xdr:rowOff>
    </xdr:to>
    <xdr:graphicFrame macro="">
      <xdr:nvGraphicFramePr>
        <xdr:cNvPr id="5" name="Chart 52" descr="Figure 3 Positive screening test result rate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59</xdr:row>
      <xdr:rowOff>0</xdr:rowOff>
    </xdr:from>
    <xdr:to>
      <xdr:col>16</xdr:col>
      <xdr:colOff>356475</xdr:colOff>
      <xdr:row>83</xdr:row>
      <xdr:rowOff>108000</xdr:rowOff>
    </xdr:to>
    <xdr:graphicFrame macro="">
      <xdr:nvGraphicFramePr>
        <xdr:cNvPr id="6" name="Chart 76" descr="Figure 3.1 Positive screening test result rate for both sexes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557891</xdr:colOff>
      <xdr:row>103</xdr:row>
      <xdr:rowOff>68035</xdr:rowOff>
    </xdr:from>
    <xdr:to>
      <xdr:col>16</xdr:col>
      <xdr:colOff>204107</xdr:colOff>
      <xdr:row>135</xdr:row>
      <xdr:rowOff>176893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</cdr:x>
      <cdr:y>0.34528</cdr:y>
    </cdr:from>
    <cdr:to>
      <cdr:x>0.01313</cdr:x>
      <cdr:y>0.40566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1512844"/>
          <a:ext cx="184731" cy="264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endParaRPr lang="en-GB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0.35244</cdr:x>
      <cdr:y>0.913</cdr:y>
    </cdr:from>
    <cdr:to>
      <cdr:x>0.66494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807491" y="2973917"/>
          <a:ext cx="4262686" cy="2833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>
              <a:latin typeface="Arial" pitchFamily="34" charset="0"/>
              <a:cs typeface="Arial" pitchFamily="34" charset="0"/>
            </a:rPr>
            <a:t>Number of people with a completed screening</a:t>
          </a:r>
          <a:r>
            <a:rPr lang="en-GB" sz="1200" baseline="0">
              <a:latin typeface="Arial" pitchFamily="34" charset="0"/>
              <a:cs typeface="Arial" pitchFamily="34" charset="0"/>
            </a:rPr>
            <a:t> test result</a:t>
          </a:r>
          <a:endParaRPr lang="en-GB" sz="1200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32</xdr:row>
      <xdr:rowOff>9525</xdr:rowOff>
    </xdr:from>
    <xdr:to>
      <xdr:col>16</xdr:col>
      <xdr:colOff>356476</xdr:colOff>
      <xdr:row>53</xdr:row>
      <xdr:rowOff>17034</xdr:rowOff>
    </xdr:to>
    <xdr:graphicFrame macro="">
      <xdr:nvGraphicFramePr>
        <xdr:cNvPr id="2" name="Chart 112" descr="Figure 4 Time from screening test referral date to date colonoscopy performed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23</xdr:row>
      <xdr:rowOff>133350</xdr:rowOff>
    </xdr:from>
    <xdr:to>
      <xdr:col>16</xdr:col>
      <xdr:colOff>327900</xdr:colOff>
      <xdr:row>48</xdr:row>
      <xdr:rowOff>50850</xdr:rowOff>
    </xdr:to>
    <xdr:graphicFrame macro="">
      <xdr:nvGraphicFramePr>
        <xdr:cNvPr id="4" name="Chart 41" descr="Figure 5 Percentage of people with a positive screening test result going on to have a colonoscopy performed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21</xdr:row>
      <xdr:rowOff>47625</xdr:rowOff>
    </xdr:from>
    <xdr:to>
      <xdr:col>16</xdr:col>
      <xdr:colOff>337425</xdr:colOff>
      <xdr:row>45</xdr:row>
      <xdr:rowOff>155625</xdr:rowOff>
    </xdr:to>
    <xdr:graphicFrame macro="">
      <xdr:nvGraphicFramePr>
        <xdr:cNvPr id="4" name="Chart 41" descr="Figure 6 Colonoscopy completion rate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22</xdr:row>
      <xdr:rowOff>47625</xdr:rowOff>
    </xdr:from>
    <xdr:to>
      <xdr:col>16</xdr:col>
      <xdr:colOff>366000</xdr:colOff>
      <xdr:row>46</xdr:row>
      <xdr:rowOff>155625</xdr:rowOff>
    </xdr:to>
    <xdr:graphicFrame macro="">
      <xdr:nvGraphicFramePr>
        <xdr:cNvPr id="2" name="Chart 76" descr="Figure 7 Percentage of colonoscopic complications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0.35244</cdr:x>
      <cdr:y>0.93418</cdr:y>
    </cdr:from>
    <cdr:to>
      <cdr:x>0.66494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694501" y="4371974"/>
          <a:ext cx="4162500" cy="308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>
              <a:latin typeface="Arial" pitchFamily="34" charset="0"/>
              <a:cs typeface="Arial" pitchFamily="34" charset="0"/>
            </a:rPr>
            <a:t>Number of people who have had a colonoscopy performed</a:t>
          </a: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23</xdr:row>
      <xdr:rowOff>47625</xdr:rowOff>
    </xdr:from>
    <xdr:to>
      <xdr:col>16</xdr:col>
      <xdr:colOff>327900</xdr:colOff>
      <xdr:row>47</xdr:row>
      <xdr:rowOff>155625</xdr:rowOff>
    </xdr:to>
    <xdr:graphicFrame macro="">
      <xdr:nvGraphicFramePr>
        <xdr:cNvPr id="4" name="Chart 52" descr="Figure 8 Crude cancer detection rate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59</xdr:row>
      <xdr:rowOff>0</xdr:rowOff>
    </xdr:from>
    <xdr:to>
      <xdr:col>16</xdr:col>
      <xdr:colOff>356475</xdr:colOff>
      <xdr:row>83</xdr:row>
      <xdr:rowOff>108000</xdr:rowOff>
    </xdr:to>
    <xdr:graphicFrame macro="">
      <xdr:nvGraphicFramePr>
        <xdr:cNvPr id="5" name="Chart 76" descr="Figure 8.1 Crude cancer detection rate for both sexes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557891</xdr:colOff>
      <xdr:row>103</xdr:row>
      <xdr:rowOff>68035</xdr:rowOff>
    </xdr:from>
    <xdr:to>
      <xdr:col>16</xdr:col>
      <xdr:colOff>204107</xdr:colOff>
      <xdr:row>135</xdr:row>
      <xdr:rowOff>176893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</cdr:x>
      <cdr:y>0.34528</cdr:y>
    </cdr:from>
    <cdr:to>
      <cdr:x>0.01313</cdr:x>
      <cdr:y>0.40566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1512844"/>
          <a:ext cx="184731" cy="264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endParaRPr lang="en-GB"/>
        </a:p>
      </cdr:txBody>
    </cdr: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0.35244</cdr:x>
      <cdr:y>0.94639</cdr:y>
    </cdr:from>
    <cdr:to>
      <cdr:x>0.66494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694501" y="4429124"/>
          <a:ext cx="4162500" cy="250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>
              <a:latin typeface="Arial" pitchFamily="34" charset="0"/>
              <a:cs typeface="Arial" pitchFamily="34" charset="0"/>
            </a:rPr>
            <a:t>Number of people with a completed screening</a:t>
          </a:r>
          <a:r>
            <a:rPr lang="en-GB" sz="1200" baseline="0">
              <a:latin typeface="Arial" pitchFamily="34" charset="0"/>
              <a:cs typeface="Arial" pitchFamily="34" charset="0"/>
            </a:rPr>
            <a:t> test result</a:t>
          </a:r>
          <a:endParaRPr lang="en-GB" sz="1200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47625</xdr:rowOff>
    </xdr:from>
    <xdr:to>
      <xdr:col>16</xdr:col>
      <xdr:colOff>356475</xdr:colOff>
      <xdr:row>47</xdr:row>
      <xdr:rowOff>155625</xdr:rowOff>
    </xdr:to>
    <xdr:graphicFrame macro="">
      <xdr:nvGraphicFramePr>
        <xdr:cNvPr id="3" name="Chart 89" descr="Figure 9 Percentages of people with screen detected cancers that are: Dukes' A,  Dukes' B, Dukes' C1, Dukes' C2, Dukes' D, Not known or Not stated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557891</xdr:colOff>
      <xdr:row>73</xdr:row>
      <xdr:rowOff>68035</xdr:rowOff>
    </xdr:from>
    <xdr:to>
      <xdr:col>16</xdr:col>
      <xdr:colOff>204107</xdr:colOff>
      <xdr:row>105</xdr:row>
      <xdr:rowOff>176893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527957</xdr:colOff>
      <xdr:row>21</xdr:row>
      <xdr:rowOff>65314</xdr:rowOff>
    </xdr:from>
    <xdr:to>
      <xdr:col>16</xdr:col>
      <xdr:colOff>303407</xdr:colOff>
      <xdr:row>45</xdr:row>
      <xdr:rowOff>173314</xdr:rowOff>
    </xdr:to>
    <xdr:graphicFrame macro="">
      <xdr:nvGraphicFramePr>
        <xdr:cNvPr id="2" name="Chart 52" descr="Figure 10 Polyp cancer detection rate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59</xdr:row>
      <xdr:rowOff>0</xdr:rowOff>
    </xdr:from>
    <xdr:to>
      <xdr:col>16</xdr:col>
      <xdr:colOff>356475</xdr:colOff>
      <xdr:row>83</xdr:row>
      <xdr:rowOff>108000</xdr:rowOff>
    </xdr:to>
    <xdr:graphicFrame macro="">
      <xdr:nvGraphicFramePr>
        <xdr:cNvPr id="4" name="Chart 76" descr="Figure 10.1 Polyp cancer detection rate for both sexes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</cdr:x>
      <cdr:y>0.34528</cdr:y>
    </cdr:from>
    <cdr:to>
      <cdr:x>0.01313</cdr:x>
      <cdr:y>0.40566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1512844"/>
          <a:ext cx="184731" cy="264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endParaRPr lang="en-GB"/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0.35244</cdr:x>
      <cdr:y>0.93825</cdr:y>
    </cdr:from>
    <cdr:to>
      <cdr:x>0.66494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694501" y="4391024"/>
          <a:ext cx="4162500" cy="288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>
              <a:latin typeface="Arial" pitchFamily="34" charset="0"/>
              <a:cs typeface="Arial" pitchFamily="34" charset="0"/>
            </a:rPr>
            <a:t>Number of people with a completed screening</a:t>
          </a:r>
          <a:r>
            <a:rPr lang="en-GB" sz="1200" baseline="0">
              <a:latin typeface="Arial" pitchFamily="34" charset="0"/>
              <a:cs typeface="Arial" pitchFamily="34" charset="0"/>
            </a:rPr>
            <a:t> test result</a:t>
          </a:r>
          <a:endParaRPr lang="en-GB" sz="1200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21</xdr:row>
      <xdr:rowOff>66675</xdr:rowOff>
    </xdr:from>
    <xdr:to>
      <xdr:col>16</xdr:col>
      <xdr:colOff>346950</xdr:colOff>
      <xdr:row>45</xdr:row>
      <xdr:rowOff>174675</xdr:rowOff>
    </xdr:to>
    <xdr:graphicFrame macro="">
      <xdr:nvGraphicFramePr>
        <xdr:cNvPr id="4" name="Chart 41" descr="Figure 11 Percentage of polyp cancers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60</xdr:row>
      <xdr:rowOff>0</xdr:rowOff>
    </xdr:from>
    <xdr:to>
      <xdr:col>16</xdr:col>
      <xdr:colOff>356475</xdr:colOff>
      <xdr:row>84</xdr:row>
      <xdr:rowOff>149678</xdr:rowOff>
    </xdr:to>
    <xdr:graphicFrame macro="">
      <xdr:nvGraphicFramePr>
        <xdr:cNvPr id="5" name="Chart 76" descr="Figure 12.1 Overall adenoma detection rate for both sexes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571500</xdr:colOff>
      <xdr:row>21</xdr:row>
      <xdr:rowOff>47625</xdr:rowOff>
    </xdr:from>
    <xdr:to>
      <xdr:col>16</xdr:col>
      <xdr:colOff>346950</xdr:colOff>
      <xdr:row>45</xdr:row>
      <xdr:rowOff>155625</xdr:rowOff>
    </xdr:to>
    <xdr:graphicFrame macro="">
      <xdr:nvGraphicFramePr>
        <xdr:cNvPr id="6" name="Chart 52" descr="Figure 12 Overall adenoma detection rate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557891</xdr:colOff>
      <xdr:row>102</xdr:row>
      <xdr:rowOff>68035</xdr:rowOff>
    </xdr:from>
    <xdr:to>
      <xdr:col>16</xdr:col>
      <xdr:colOff>204107</xdr:colOff>
      <xdr:row>134</xdr:row>
      <xdr:rowOff>176893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0.35244</cdr:x>
      <cdr:y>0.94029</cdr:y>
    </cdr:from>
    <cdr:to>
      <cdr:x>0.66494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694501" y="4400550"/>
          <a:ext cx="4162500" cy="2794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>
              <a:latin typeface="Arial" pitchFamily="34" charset="0"/>
              <a:cs typeface="Arial" pitchFamily="34" charset="0"/>
            </a:rPr>
            <a:t>Number of people with a completed screening</a:t>
          </a:r>
          <a:r>
            <a:rPr lang="en-GB" sz="1200" baseline="0">
              <a:latin typeface="Arial" pitchFamily="34" charset="0"/>
              <a:cs typeface="Arial" pitchFamily="34" charset="0"/>
            </a:rPr>
            <a:t> test result</a:t>
          </a:r>
          <a:endParaRPr lang="en-GB" sz="1200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</cdr:x>
      <cdr:y>0.34528</cdr:y>
    </cdr:from>
    <cdr:to>
      <cdr:x>0.01313</cdr:x>
      <cdr:y>0.40566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1512844"/>
          <a:ext cx="184731" cy="264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endParaRPr lang="en-GB"/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23</xdr:row>
      <xdr:rowOff>9525</xdr:rowOff>
    </xdr:from>
    <xdr:to>
      <xdr:col>16</xdr:col>
      <xdr:colOff>346950</xdr:colOff>
      <xdr:row>47</xdr:row>
      <xdr:rowOff>117525</xdr:rowOff>
    </xdr:to>
    <xdr:graphicFrame macro="">
      <xdr:nvGraphicFramePr>
        <xdr:cNvPr id="4" name="Chart 52" descr="Figure 13 High risk adenoma detection rate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59</xdr:row>
      <xdr:rowOff>0</xdr:rowOff>
    </xdr:from>
    <xdr:to>
      <xdr:col>16</xdr:col>
      <xdr:colOff>356475</xdr:colOff>
      <xdr:row>83</xdr:row>
      <xdr:rowOff>108000</xdr:rowOff>
    </xdr:to>
    <xdr:graphicFrame macro="">
      <xdr:nvGraphicFramePr>
        <xdr:cNvPr id="5" name="Chart 76" descr="Figure 13.1 High risk adenoma detection rate for both sexes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</cdr:x>
      <cdr:y>0.34528</cdr:y>
    </cdr:from>
    <cdr:to>
      <cdr:x>0.01313</cdr:x>
      <cdr:y>0.40566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1512844"/>
          <a:ext cx="184731" cy="264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endParaRPr lang="en-GB"/>
        </a:p>
      </cdr:txBody>
    </cdr:sp>
  </cdr:relSizeAnchor>
</c:userShapes>
</file>

<file path=xl/drawings/drawing25.xml><?xml version="1.0" encoding="utf-8"?>
<c:userShapes xmlns:c="http://schemas.openxmlformats.org/drawingml/2006/chart">
  <cdr:relSizeAnchor xmlns:cdr="http://schemas.openxmlformats.org/drawingml/2006/chartDrawing">
    <cdr:from>
      <cdr:x>0.35244</cdr:x>
      <cdr:y>0.94232</cdr:y>
    </cdr:from>
    <cdr:to>
      <cdr:x>0.66494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694501" y="4410074"/>
          <a:ext cx="4162500" cy="2699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>
              <a:latin typeface="Arial" pitchFamily="34" charset="0"/>
              <a:cs typeface="Arial" pitchFamily="34" charset="0"/>
            </a:rPr>
            <a:t>Number of people with a completed screening</a:t>
          </a:r>
          <a:r>
            <a:rPr lang="en-GB" sz="1200" baseline="0">
              <a:latin typeface="Arial" pitchFamily="34" charset="0"/>
              <a:cs typeface="Arial" pitchFamily="34" charset="0"/>
            </a:rPr>
            <a:t> test result</a:t>
          </a:r>
          <a:endParaRPr lang="en-GB" sz="1200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581024</xdr:colOff>
      <xdr:row>22</xdr:row>
      <xdr:rowOff>95250</xdr:rowOff>
    </xdr:from>
    <xdr:to>
      <xdr:col>16</xdr:col>
      <xdr:colOff>356474</xdr:colOff>
      <xdr:row>47</xdr:row>
      <xdr:rowOff>12750</xdr:rowOff>
    </xdr:to>
    <xdr:graphicFrame macro="">
      <xdr:nvGraphicFramePr>
        <xdr:cNvPr id="2" name="Chart 41" descr="Figure 14 Positive Predictive Value of current screening test to cancer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557891</xdr:colOff>
      <xdr:row>66</xdr:row>
      <xdr:rowOff>68035</xdr:rowOff>
    </xdr:from>
    <xdr:to>
      <xdr:col>16</xdr:col>
      <xdr:colOff>204107</xdr:colOff>
      <xdr:row>98</xdr:row>
      <xdr:rowOff>176893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22</xdr:row>
      <xdr:rowOff>123825</xdr:rowOff>
    </xdr:from>
    <xdr:to>
      <xdr:col>16</xdr:col>
      <xdr:colOff>337425</xdr:colOff>
      <xdr:row>47</xdr:row>
      <xdr:rowOff>41325</xdr:rowOff>
    </xdr:to>
    <xdr:graphicFrame macro="">
      <xdr:nvGraphicFramePr>
        <xdr:cNvPr id="4" name="Chart 41" descr="Figure 15 Positive Predictive Value of all adenomas where adenoma is the most serious diagnosis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557891</xdr:colOff>
      <xdr:row>68</xdr:row>
      <xdr:rowOff>68035</xdr:rowOff>
    </xdr:from>
    <xdr:to>
      <xdr:col>16</xdr:col>
      <xdr:colOff>204107</xdr:colOff>
      <xdr:row>100</xdr:row>
      <xdr:rowOff>176893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114300</xdr:rowOff>
    </xdr:from>
    <xdr:to>
      <xdr:col>16</xdr:col>
      <xdr:colOff>356475</xdr:colOff>
      <xdr:row>48</xdr:row>
      <xdr:rowOff>31800</xdr:rowOff>
    </xdr:to>
    <xdr:graphicFrame macro="">
      <xdr:nvGraphicFramePr>
        <xdr:cNvPr id="3" name="Chart 41" descr="Figure 16 Positive Predictive Value of current screening test to high risk adenoma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23</xdr:row>
      <xdr:rowOff>114300</xdr:rowOff>
    </xdr:from>
    <xdr:to>
      <xdr:col>16</xdr:col>
      <xdr:colOff>337425</xdr:colOff>
      <xdr:row>48</xdr:row>
      <xdr:rowOff>31800</xdr:rowOff>
    </xdr:to>
    <xdr:graphicFrame macro="">
      <xdr:nvGraphicFramePr>
        <xdr:cNvPr id="3" name="Chart 41" descr="Figure 17 Positive Predictive Value of current screening test to high risk adenoma or cancer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22</xdr:row>
      <xdr:rowOff>66675</xdr:rowOff>
    </xdr:from>
    <xdr:to>
      <xdr:col>16</xdr:col>
      <xdr:colOff>356475</xdr:colOff>
      <xdr:row>46</xdr:row>
      <xdr:rowOff>174675</xdr:rowOff>
    </xdr:to>
    <xdr:graphicFrame macro="">
      <xdr:nvGraphicFramePr>
        <xdr:cNvPr id="3" name="Chart 41" descr="Figure 18 Positive Predictive Value of current screening test to any adenoma or cancer diagnosis, by NHS Board and sex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581024</xdr:colOff>
      <xdr:row>51</xdr:row>
      <xdr:rowOff>0</xdr:rowOff>
    </xdr:from>
    <xdr:to>
      <xdr:col>16</xdr:col>
      <xdr:colOff>356474</xdr:colOff>
      <xdr:row>75</xdr:row>
      <xdr:rowOff>108000</xdr:rowOff>
    </xdr:to>
    <xdr:graphicFrame macro="">
      <xdr:nvGraphicFramePr>
        <xdr:cNvPr id="2" name="Chart 89" descr="Figure 19 Percentage of people with screen detected cancers which are classified as ICD-10 C18, C19 and C20, by NHS Board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22</xdr:row>
      <xdr:rowOff>9525</xdr:rowOff>
    </xdr:from>
    <xdr:to>
      <xdr:col>7</xdr:col>
      <xdr:colOff>401531</xdr:colOff>
      <xdr:row>42</xdr:row>
      <xdr:rowOff>159525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160868</xdr:colOff>
      <xdr:row>21</xdr:row>
      <xdr:rowOff>117740</xdr:rowOff>
    </xdr:from>
    <xdr:to>
      <xdr:col>9</xdr:col>
      <xdr:colOff>1317785</xdr:colOff>
      <xdr:row>42</xdr:row>
      <xdr:rowOff>77240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170654</xdr:colOff>
      <xdr:row>45</xdr:row>
      <xdr:rowOff>141551</xdr:rowOff>
    </xdr:from>
    <xdr:to>
      <xdr:col>10</xdr:col>
      <xdr:colOff>10739</xdr:colOff>
      <xdr:row>66</xdr:row>
      <xdr:rowOff>56885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34131</xdr:colOff>
      <xdr:row>22</xdr:row>
      <xdr:rowOff>36512</xdr:rowOff>
    </xdr:from>
    <xdr:to>
      <xdr:col>9</xdr:col>
      <xdr:colOff>427155</xdr:colOff>
      <xdr:row>42</xdr:row>
      <xdr:rowOff>179388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isdscotland.org/Health-Topics/Waiting-Times/Cancer/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54"/>
  <sheetViews>
    <sheetView tabSelected="1" zoomScale="70" zoomScaleNormal="70" zoomScalePageLayoutView="65" workbookViewId="0"/>
  </sheetViews>
  <sheetFormatPr defaultColWidth="9.140625" defaultRowHeight="15" x14ac:dyDescent="0.2"/>
  <cols>
    <col min="1" max="16384" width="9.140625" style="2" collapsed="1"/>
  </cols>
  <sheetData>
    <row r="1" spans="1:23" ht="15.75" x14ac:dyDescent="0.25">
      <c r="A1" s="334"/>
      <c r="B1" s="335"/>
      <c r="C1" s="335"/>
      <c r="D1" s="336"/>
      <c r="E1" s="336"/>
      <c r="F1" s="336"/>
      <c r="G1" s="336"/>
      <c r="H1" s="336"/>
      <c r="I1" s="337"/>
      <c r="J1" s="336"/>
      <c r="K1" s="338"/>
      <c r="L1" s="336"/>
      <c r="M1" s="336"/>
      <c r="N1" s="336"/>
      <c r="O1" s="336"/>
      <c r="P1" s="336"/>
      <c r="Q1" s="336"/>
      <c r="R1" s="336"/>
      <c r="S1" s="23"/>
      <c r="T1" s="23"/>
      <c r="U1" s="23"/>
      <c r="V1" s="23"/>
      <c r="W1" s="23"/>
    </row>
    <row r="2" spans="1:23" ht="15.75" x14ac:dyDescent="0.25">
      <c r="A2" s="335"/>
      <c r="B2" s="335"/>
      <c r="C2" s="335"/>
      <c r="D2" s="336"/>
      <c r="E2" s="336"/>
      <c r="F2" s="336"/>
      <c r="G2" s="336"/>
      <c r="H2" s="336"/>
      <c r="I2" s="337"/>
      <c r="J2" s="336"/>
      <c r="K2" s="338"/>
      <c r="L2" s="336"/>
      <c r="M2" s="336"/>
      <c r="N2" s="336"/>
      <c r="O2" s="336"/>
      <c r="P2" s="336"/>
      <c r="Q2" s="336"/>
      <c r="R2" s="336"/>
      <c r="S2" s="23"/>
      <c r="T2" s="23"/>
      <c r="U2" s="23"/>
      <c r="V2" s="23"/>
      <c r="W2" s="23"/>
    </row>
    <row r="3" spans="1:23" ht="15.75" x14ac:dyDescent="0.25">
      <c r="A3" s="335"/>
      <c r="B3" s="335"/>
      <c r="C3" s="336"/>
      <c r="D3" s="336"/>
      <c r="E3" s="336"/>
      <c r="F3" s="336"/>
      <c r="G3" s="336"/>
      <c r="H3" s="336"/>
      <c r="I3" s="337"/>
      <c r="J3" s="336"/>
      <c r="K3" s="336"/>
      <c r="L3" s="339"/>
      <c r="M3" s="339"/>
      <c r="N3" s="336"/>
      <c r="O3" s="336"/>
      <c r="P3" s="336"/>
      <c r="Q3" s="336"/>
      <c r="R3" s="336"/>
      <c r="S3" s="23"/>
      <c r="T3" s="23"/>
      <c r="U3" s="23"/>
      <c r="V3" s="23"/>
      <c r="W3" s="23"/>
    </row>
    <row r="4" spans="1:23" ht="15.75" x14ac:dyDescent="0.25">
      <c r="A4" s="335"/>
      <c r="B4" s="335"/>
      <c r="C4" s="335"/>
      <c r="D4" s="336"/>
      <c r="E4" s="336"/>
      <c r="F4" s="336"/>
      <c r="G4" s="336"/>
      <c r="H4" s="336"/>
      <c r="I4" s="337"/>
      <c r="J4" s="336"/>
      <c r="K4" s="339"/>
      <c r="L4" s="339"/>
      <c r="M4" s="339"/>
      <c r="N4" s="336"/>
      <c r="O4" s="336"/>
      <c r="P4" s="336"/>
      <c r="Q4" s="336"/>
      <c r="R4" s="336"/>
      <c r="S4" s="23"/>
      <c r="T4" s="23"/>
      <c r="U4" s="23"/>
      <c r="V4" s="23"/>
      <c r="W4" s="23"/>
    </row>
    <row r="5" spans="1:23" ht="15.75" x14ac:dyDescent="0.25">
      <c r="A5" s="335"/>
      <c r="B5" s="335"/>
      <c r="C5" s="335"/>
      <c r="D5" s="336"/>
      <c r="E5" s="336"/>
      <c r="F5" s="336"/>
      <c r="G5" s="336"/>
      <c r="H5" s="336"/>
      <c r="I5" s="337"/>
      <c r="J5" s="336"/>
      <c r="K5" s="339"/>
      <c r="L5" s="339"/>
      <c r="M5" s="339"/>
      <c r="N5" s="336"/>
      <c r="O5" s="336"/>
      <c r="P5" s="336"/>
      <c r="Q5" s="336"/>
      <c r="R5" s="336"/>
      <c r="S5" s="23"/>
      <c r="T5" s="23"/>
      <c r="U5" s="23"/>
      <c r="V5" s="23"/>
      <c r="W5" s="23"/>
    </row>
    <row r="6" spans="1:23" ht="15.75" x14ac:dyDescent="0.25">
      <c r="A6" s="335"/>
      <c r="B6" s="335"/>
      <c r="C6" s="335"/>
      <c r="D6" s="336"/>
      <c r="E6" s="336"/>
      <c r="F6" s="336"/>
      <c r="G6" s="336"/>
      <c r="H6" s="336"/>
      <c r="I6" s="337"/>
      <c r="J6" s="336"/>
      <c r="K6" s="338"/>
      <c r="L6" s="336"/>
      <c r="M6" s="336"/>
      <c r="N6" s="336"/>
      <c r="O6" s="336"/>
      <c r="P6" s="336"/>
      <c r="Q6" s="336"/>
      <c r="R6" s="336"/>
      <c r="S6" s="23"/>
      <c r="T6" s="23"/>
      <c r="U6" s="23"/>
      <c r="V6" s="23"/>
      <c r="W6" s="23"/>
    </row>
    <row r="7" spans="1:23" ht="15.75" x14ac:dyDescent="0.25">
      <c r="A7" s="335"/>
      <c r="B7" s="335"/>
      <c r="C7" s="335"/>
      <c r="D7" s="336"/>
      <c r="E7" s="336"/>
      <c r="F7" s="336"/>
      <c r="G7" s="336"/>
      <c r="H7" s="336"/>
      <c r="I7" s="337"/>
      <c r="J7" s="336"/>
      <c r="K7" s="338"/>
      <c r="L7" s="336"/>
      <c r="M7" s="336"/>
      <c r="N7" s="336"/>
      <c r="O7" s="336"/>
      <c r="P7" s="336"/>
      <c r="Q7" s="336"/>
      <c r="R7" s="336"/>
      <c r="S7" s="23"/>
      <c r="T7" s="23"/>
      <c r="U7" s="23"/>
      <c r="V7" s="23"/>
      <c r="W7" s="23"/>
    </row>
    <row r="8" spans="1:23" ht="15.75" x14ac:dyDescent="0.25">
      <c r="A8" s="335"/>
      <c r="B8" s="335"/>
      <c r="C8" s="335"/>
      <c r="D8" s="336"/>
      <c r="E8" s="336"/>
      <c r="F8" s="336"/>
      <c r="G8" s="336"/>
      <c r="H8" s="336"/>
      <c r="I8" s="337"/>
      <c r="J8" s="336"/>
      <c r="K8" s="338"/>
      <c r="L8" s="336"/>
      <c r="M8" s="336"/>
      <c r="N8" s="336"/>
      <c r="O8" s="336"/>
      <c r="P8" s="336"/>
      <c r="Q8" s="336"/>
      <c r="R8" s="336"/>
      <c r="S8" s="23"/>
      <c r="T8" s="23"/>
      <c r="U8" s="23"/>
      <c r="V8" s="23"/>
      <c r="W8" s="23"/>
    </row>
    <row r="9" spans="1:23" ht="15.75" x14ac:dyDescent="0.25">
      <c r="A9" s="335"/>
      <c r="B9" s="335"/>
      <c r="C9" s="335"/>
      <c r="D9" s="336"/>
      <c r="E9" s="336"/>
      <c r="F9" s="336"/>
      <c r="G9" s="336"/>
      <c r="H9" s="336"/>
      <c r="I9" s="337"/>
      <c r="J9" s="336"/>
      <c r="K9" s="338"/>
      <c r="L9" s="336"/>
      <c r="M9" s="336"/>
      <c r="N9" s="336"/>
      <c r="O9" s="336"/>
      <c r="P9" s="336"/>
      <c r="Q9" s="336"/>
      <c r="R9" s="336"/>
      <c r="S9" s="23"/>
      <c r="T9" s="23"/>
      <c r="U9" s="23"/>
      <c r="V9" s="23"/>
      <c r="W9" s="23"/>
    </row>
    <row r="10" spans="1:23" ht="15.75" x14ac:dyDescent="0.25">
      <c r="A10" s="335"/>
      <c r="B10" s="335"/>
      <c r="C10" s="335"/>
      <c r="D10" s="336"/>
      <c r="E10" s="336"/>
      <c r="F10" s="336"/>
      <c r="G10" s="336"/>
      <c r="H10" s="336"/>
      <c r="I10" s="337"/>
      <c r="J10" s="336"/>
      <c r="K10" s="338"/>
      <c r="L10" s="336"/>
      <c r="M10" s="336"/>
      <c r="N10" s="336"/>
      <c r="O10" s="336"/>
      <c r="P10" s="336"/>
      <c r="Q10" s="336"/>
      <c r="R10" s="336"/>
      <c r="S10" s="23"/>
      <c r="T10" s="23"/>
      <c r="U10" s="23"/>
      <c r="V10" s="23"/>
      <c r="W10" s="23"/>
    </row>
    <row r="11" spans="1:23" ht="15.75" x14ac:dyDescent="0.25">
      <c r="A11" s="335"/>
      <c r="B11" s="335"/>
      <c r="C11" s="335"/>
      <c r="D11" s="336"/>
      <c r="E11" s="336"/>
      <c r="F11" s="336"/>
      <c r="G11" s="336"/>
      <c r="H11" s="336"/>
      <c r="I11" s="337"/>
      <c r="J11" s="336"/>
      <c r="K11" s="338"/>
      <c r="L11" s="336"/>
      <c r="M11" s="336"/>
      <c r="N11" s="336"/>
      <c r="O11" s="336"/>
      <c r="P11" s="336"/>
      <c r="Q11" s="336"/>
      <c r="R11" s="336"/>
      <c r="S11" s="23"/>
      <c r="T11" s="23"/>
      <c r="U11" s="23"/>
      <c r="V11" s="23"/>
      <c r="W11" s="23"/>
    </row>
    <row r="12" spans="1:23" ht="15.75" x14ac:dyDescent="0.25">
      <c r="A12" s="340"/>
      <c r="B12" s="335"/>
      <c r="C12" s="335"/>
      <c r="D12" s="336"/>
      <c r="E12" s="336"/>
      <c r="F12" s="336"/>
      <c r="G12" s="336"/>
      <c r="H12" s="336"/>
      <c r="I12" s="337"/>
      <c r="J12" s="336"/>
      <c r="K12" s="338"/>
      <c r="L12" s="336"/>
      <c r="M12" s="336"/>
      <c r="N12" s="336"/>
      <c r="O12" s="336"/>
      <c r="P12" s="336"/>
      <c r="Q12" s="336"/>
      <c r="R12" s="336"/>
      <c r="S12" s="23"/>
      <c r="T12" s="23"/>
      <c r="U12" s="23"/>
      <c r="V12" s="23"/>
      <c r="W12" s="23"/>
    </row>
    <row r="13" spans="1:23" ht="15.75" x14ac:dyDescent="0.25">
      <c r="A13" s="335"/>
      <c r="B13" s="335"/>
      <c r="C13" s="335"/>
      <c r="D13" s="336"/>
      <c r="E13" s="336"/>
      <c r="F13" s="336"/>
      <c r="G13" s="336"/>
      <c r="H13" s="336"/>
      <c r="I13" s="337"/>
      <c r="J13" s="336"/>
      <c r="K13" s="338"/>
      <c r="L13" s="336"/>
      <c r="M13" s="336"/>
      <c r="N13" s="336"/>
      <c r="O13" s="336"/>
      <c r="P13" s="336"/>
      <c r="Q13" s="336"/>
      <c r="R13" s="336"/>
      <c r="S13" s="23"/>
      <c r="T13" s="23"/>
      <c r="U13" s="23"/>
      <c r="V13" s="23"/>
      <c r="W13" s="23"/>
    </row>
    <row r="14" spans="1:23" ht="15.75" x14ac:dyDescent="0.25">
      <c r="A14" s="335"/>
      <c r="B14" s="341"/>
      <c r="C14" s="342"/>
      <c r="D14" s="342"/>
      <c r="E14" s="342"/>
      <c r="F14" s="342"/>
      <c r="G14" s="342"/>
      <c r="H14" s="342"/>
      <c r="I14" s="342"/>
      <c r="J14" s="342"/>
      <c r="K14" s="342"/>
      <c r="L14" s="335"/>
      <c r="M14" s="339"/>
      <c r="N14" s="336"/>
      <c r="O14" s="336"/>
      <c r="P14" s="336"/>
      <c r="Q14" s="336"/>
      <c r="R14" s="336"/>
      <c r="S14" s="23"/>
      <c r="T14" s="23"/>
      <c r="U14" s="23"/>
      <c r="V14" s="23"/>
      <c r="W14" s="23"/>
    </row>
    <row r="15" spans="1:23" ht="32.25" x14ac:dyDescent="0.5">
      <c r="A15" s="335"/>
      <c r="B15" s="341"/>
      <c r="C15" s="342"/>
      <c r="D15" s="342"/>
      <c r="E15" s="407"/>
      <c r="F15" s="342"/>
      <c r="G15" s="342"/>
      <c r="H15" s="342"/>
      <c r="I15" s="342"/>
      <c r="J15" s="342"/>
      <c r="K15" s="342"/>
      <c r="L15" s="335"/>
      <c r="M15" s="339"/>
      <c r="N15" s="336"/>
      <c r="O15" s="336"/>
      <c r="P15" s="336"/>
      <c r="Q15" s="336"/>
      <c r="R15" s="336"/>
      <c r="S15" s="23"/>
      <c r="T15" s="23"/>
      <c r="U15" s="23"/>
      <c r="V15" s="23"/>
      <c r="W15" s="23"/>
    </row>
    <row r="16" spans="1:23" ht="15.75" x14ac:dyDescent="0.25">
      <c r="A16" s="335"/>
      <c r="B16" s="341"/>
      <c r="C16" s="342"/>
      <c r="D16" s="342"/>
      <c r="E16" s="342"/>
      <c r="F16" s="342"/>
      <c r="G16" s="342"/>
      <c r="H16" s="342"/>
      <c r="I16" s="342"/>
      <c r="J16" s="342"/>
      <c r="K16" s="342"/>
      <c r="L16" s="335"/>
      <c r="M16" s="339"/>
      <c r="N16" s="336"/>
      <c r="O16" s="336"/>
      <c r="P16" s="336"/>
      <c r="Q16" s="336"/>
      <c r="R16" s="336"/>
      <c r="S16" s="23"/>
      <c r="T16" s="23"/>
      <c r="U16" s="23"/>
      <c r="V16" s="23"/>
      <c r="W16" s="23"/>
    </row>
    <row r="17" spans="1:23" ht="15.75" x14ac:dyDescent="0.25">
      <c r="A17" s="343"/>
      <c r="B17" s="334"/>
      <c r="C17" s="334"/>
      <c r="D17" s="334"/>
      <c r="E17" s="334"/>
      <c r="F17" s="334"/>
      <c r="G17" s="334"/>
      <c r="H17" s="334"/>
      <c r="I17" s="334"/>
      <c r="J17" s="334"/>
      <c r="K17" s="334"/>
      <c r="L17" s="335"/>
      <c r="M17" s="339"/>
      <c r="N17" s="336"/>
      <c r="O17" s="336"/>
      <c r="P17" s="336"/>
      <c r="Q17" s="336"/>
      <c r="R17" s="336"/>
      <c r="S17" s="23"/>
      <c r="T17" s="23"/>
      <c r="U17" s="23"/>
      <c r="V17" s="23"/>
      <c r="W17" s="23"/>
    </row>
    <row r="18" spans="1:23" ht="45" x14ac:dyDescent="0.6">
      <c r="A18" s="460" t="s">
        <v>19</v>
      </c>
      <c r="B18" s="460"/>
      <c r="C18" s="460"/>
      <c r="D18" s="460"/>
      <c r="E18" s="460"/>
      <c r="F18" s="460"/>
      <c r="G18" s="460"/>
      <c r="H18" s="460"/>
      <c r="I18" s="460"/>
      <c r="J18" s="460"/>
      <c r="K18" s="460"/>
      <c r="L18" s="460"/>
      <c r="M18" s="460"/>
      <c r="N18" s="460"/>
      <c r="O18" s="460"/>
      <c r="P18" s="460"/>
      <c r="Q18" s="460"/>
      <c r="R18" s="460"/>
      <c r="S18" s="460"/>
      <c r="T18" s="460"/>
      <c r="U18" s="460"/>
      <c r="V18" s="460"/>
      <c r="W18" s="460"/>
    </row>
    <row r="19" spans="1:23" ht="30" x14ac:dyDescent="0.4">
      <c r="A19" s="458" t="s">
        <v>422</v>
      </c>
      <c r="B19" s="458"/>
      <c r="C19" s="458"/>
      <c r="D19" s="458"/>
      <c r="E19" s="458"/>
      <c r="F19" s="458"/>
      <c r="G19" s="458"/>
      <c r="H19" s="458"/>
      <c r="I19" s="458"/>
      <c r="J19" s="458"/>
      <c r="K19" s="458"/>
      <c r="L19" s="458"/>
      <c r="M19" s="458"/>
      <c r="N19" s="458"/>
      <c r="O19" s="458"/>
      <c r="P19" s="458"/>
      <c r="Q19" s="458"/>
      <c r="R19" s="458"/>
      <c r="S19" s="458"/>
      <c r="T19" s="458"/>
      <c r="U19" s="458"/>
      <c r="V19" s="458"/>
      <c r="W19" s="458"/>
    </row>
    <row r="20" spans="1:23" ht="30" x14ac:dyDescent="0.4">
      <c r="A20" s="459" t="s">
        <v>423</v>
      </c>
      <c r="B20" s="459"/>
      <c r="C20" s="459"/>
      <c r="D20" s="459"/>
      <c r="E20" s="459"/>
      <c r="F20" s="459"/>
      <c r="G20" s="459"/>
      <c r="H20" s="459"/>
      <c r="I20" s="459"/>
      <c r="J20" s="459"/>
      <c r="K20" s="459"/>
      <c r="L20" s="459"/>
      <c r="M20" s="459"/>
      <c r="N20" s="459"/>
      <c r="O20" s="459"/>
      <c r="P20" s="459"/>
      <c r="Q20" s="459"/>
      <c r="R20" s="459"/>
      <c r="S20" s="459"/>
      <c r="T20" s="459"/>
      <c r="U20" s="459"/>
      <c r="V20" s="459"/>
      <c r="W20" s="459"/>
    </row>
    <row r="21" spans="1:23" x14ac:dyDescent="0.2">
      <c r="A21" s="23"/>
      <c r="B21" s="370"/>
      <c r="C21" s="370"/>
      <c r="D21" s="370"/>
      <c r="E21" s="370"/>
      <c r="F21" s="370"/>
      <c r="G21" s="370"/>
      <c r="H21" s="370"/>
      <c r="I21" s="370"/>
      <c r="J21" s="370"/>
      <c r="K21" s="370"/>
      <c r="L21" s="370"/>
      <c r="M21" s="370"/>
      <c r="N21" s="370"/>
      <c r="O21" s="370"/>
      <c r="P21" s="370"/>
      <c r="Q21" s="370"/>
      <c r="R21" s="370"/>
      <c r="S21" s="370"/>
      <c r="T21" s="370"/>
      <c r="U21" s="370"/>
      <c r="V21" s="370"/>
      <c r="W21" s="23"/>
    </row>
    <row r="22" spans="1:23" ht="15.75" x14ac:dyDescent="0.2">
      <c r="A22" s="23"/>
      <c r="B22" s="370"/>
      <c r="C22" s="370"/>
      <c r="D22" s="370"/>
      <c r="E22" s="367"/>
      <c r="F22" s="370"/>
      <c r="G22" s="370"/>
      <c r="H22" s="370"/>
      <c r="I22" s="370"/>
      <c r="J22" s="370"/>
      <c r="K22" s="370"/>
      <c r="L22" s="370"/>
      <c r="M22" s="370"/>
      <c r="N22" s="370"/>
      <c r="O22" s="370"/>
      <c r="P22" s="370"/>
      <c r="Q22" s="370"/>
      <c r="R22" s="370"/>
      <c r="S22" s="370"/>
      <c r="T22" s="370"/>
      <c r="U22" s="370"/>
      <c r="V22" s="370"/>
      <c r="W22" s="23"/>
    </row>
    <row r="23" spans="1:23" ht="12.75" customHeight="1" x14ac:dyDescent="0.2">
      <c r="A23" s="344"/>
      <c r="B23" s="366"/>
      <c r="C23" s="366"/>
      <c r="D23" s="366"/>
      <c r="E23" s="366"/>
      <c r="F23" s="366"/>
      <c r="G23" s="366"/>
      <c r="H23" s="366"/>
      <c r="I23" s="366"/>
      <c r="J23" s="366"/>
      <c r="K23" s="366"/>
      <c r="L23" s="366"/>
      <c r="M23" s="366"/>
      <c r="N23" s="366"/>
      <c r="O23" s="366"/>
      <c r="P23" s="366"/>
      <c r="Q23" s="366"/>
      <c r="R23" s="366"/>
      <c r="S23" s="366"/>
      <c r="T23" s="366"/>
      <c r="U23" s="366"/>
      <c r="V23" s="366"/>
      <c r="W23" s="366"/>
    </row>
    <row r="24" spans="1:23" ht="12.75" customHeight="1" x14ac:dyDescent="0.2">
      <c r="A24" s="344"/>
      <c r="B24" s="366"/>
      <c r="C24" s="366"/>
      <c r="D24" s="366"/>
      <c r="E24" s="366"/>
      <c r="F24" s="366"/>
      <c r="G24" s="366"/>
      <c r="H24" s="366"/>
      <c r="I24" s="366"/>
      <c r="J24" s="366"/>
      <c r="K24" s="366"/>
      <c r="L24" s="366"/>
      <c r="M24" s="366"/>
      <c r="N24" s="366"/>
      <c r="O24" s="366"/>
      <c r="P24" s="366"/>
      <c r="Q24" s="366"/>
      <c r="R24" s="366"/>
      <c r="S24" s="366"/>
      <c r="T24" s="366"/>
      <c r="U24" s="366"/>
      <c r="V24" s="366"/>
      <c r="W24" s="366"/>
    </row>
    <row r="25" spans="1:23" ht="12.75" customHeight="1" x14ac:dyDescent="0.2">
      <c r="A25" s="344"/>
      <c r="B25" s="366"/>
      <c r="C25" s="366"/>
      <c r="D25" s="366"/>
      <c r="E25" s="367"/>
      <c r="F25" s="366"/>
      <c r="G25" s="366"/>
      <c r="H25" s="366"/>
      <c r="I25" s="366"/>
      <c r="J25" s="366"/>
      <c r="K25" s="366"/>
      <c r="L25" s="366"/>
      <c r="M25" s="366"/>
      <c r="N25" s="366"/>
      <c r="O25" s="366"/>
      <c r="P25" s="366"/>
      <c r="Q25" s="366"/>
      <c r="R25" s="366"/>
      <c r="S25" s="366"/>
      <c r="T25" s="366"/>
      <c r="U25" s="366"/>
      <c r="V25" s="366"/>
      <c r="W25" s="366"/>
    </row>
    <row r="26" spans="1:23" ht="12.75" customHeight="1" x14ac:dyDescent="0.2">
      <c r="A26" s="344"/>
      <c r="B26" s="366"/>
      <c r="C26" s="366"/>
      <c r="D26" s="366"/>
      <c r="E26" s="367"/>
      <c r="F26" s="366"/>
      <c r="G26" s="366"/>
      <c r="H26" s="366"/>
      <c r="I26" s="366"/>
      <c r="J26" s="366"/>
      <c r="K26" s="366"/>
      <c r="L26" s="366"/>
      <c r="M26" s="366"/>
      <c r="N26" s="366"/>
      <c r="O26" s="366"/>
      <c r="P26" s="366"/>
      <c r="Q26" s="366"/>
      <c r="R26" s="366"/>
      <c r="S26" s="366"/>
      <c r="T26" s="366"/>
      <c r="U26" s="366"/>
      <c r="V26" s="366"/>
      <c r="W26" s="366"/>
    </row>
    <row r="27" spans="1:23" ht="12.75" customHeight="1" x14ac:dyDescent="0.2">
      <c r="A27" s="344"/>
      <c r="B27" s="366"/>
      <c r="C27" s="366"/>
      <c r="D27" s="366"/>
      <c r="E27" s="367"/>
      <c r="F27" s="366"/>
      <c r="G27" s="366"/>
      <c r="H27" s="366"/>
      <c r="I27" s="366"/>
      <c r="J27" s="366"/>
      <c r="K27" s="366"/>
      <c r="L27" s="366"/>
      <c r="M27" s="366"/>
      <c r="N27" s="366"/>
      <c r="O27" s="366"/>
      <c r="P27" s="366"/>
      <c r="Q27" s="366"/>
      <c r="R27" s="366"/>
      <c r="S27" s="366"/>
      <c r="T27" s="366"/>
      <c r="U27" s="366"/>
      <c r="V27" s="366"/>
      <c r="W27" s="366"/>
    </row>
    <row r="28" spans="1:23" ht="12.75" customHeight="1" x14ac:dyDescent="0.2">
      <c r="A28" s="344"/>
      <c r="B28" s="366"/>
      <c r="C28" s="366"/>
      <c r="D28" s="366"/>
      <c r="E28" s="366"/>
      <c r="F28" s="366"/>
      <c r="G28" s="366"/>
      <c r="H28" s="366"/>
      <c r="I28" s="366"/>
      <c r="J28" s="366"/>
      <c r="K28" s="366"/>
      <c r="L28" s="366"/>
      <c r="M28" s="366"/>
      <c r="N28" s="366"/>
      <c r="O28" s="366"/>
      <c r="P28" s="366"/>
      <c r="Q28" s="366"/>
      <c r="R28" s="366"/>
      <c r="S28" s="366"/>
      <c r="T28" s="366"/>
      <c r="U28" s="366"/>
      <c r="V28" s="366"/>
      <c r="W28" s="366"/>
    </row>
    <row r="29" spans="1:23" ht="12.75" customHeight="1" x14ac:dyDescent="0.2">
      <c r="A29" s="344"/>
      <c r="B29" s="366"/>
      <c r="C29" s="366"/>
      <c r="D29" s="366"/>
      <c r="E29" s="366"/>
      <c r="F29" s="366"/>
      <c r="G29" s="366"/>
      <c r="H29" s="366"/>
      <c r="I29" s="366"/>
      <c r="J29" s="366"/>
      <c r="K29" s="366"/>
      <c r="L29" s="366"/>
      <c r="M29" s="366"/>
      <c r="N29" s="366"/>
      <c r="O29" s="366"/>
      <c r="P29" s="366"/>
      <c r="Q29" s="366"/>
      <c r="R29" s="366"/>
      <c r="S29" s="366"/>
      <c r="T29" s="366"/>
      <c r="U29" s="366"/>
      <c r="V29" s="366"/>
      <c r="W29" s="366"/>
    </row>
    <row r="30" spans="1:23" ht="12.75" customHeight="1" x14ac:dyDescent="0.2">
      <c r="A30" s="344"/>
      <c r="B30" s="366"/>
      <c r="C30" s="366"/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366"/>
      <c r="O30" s="366"/>
      <c r="P30" s="366"/>
      <c r="Q30" s="366"/>
      <c r="R30" s="366"/>
      <c r="S30" s="366"/>
      <c r="T30" s="366"/>
      <c r="U30" s="366"/>
      <c r="V30" s="366"/>
      <c r="W30" s="366"/>
    </row>
    <row r="31" spans="1:23" ht="12.75" customHeight="1" x14ac:dyDescent="0.2">
      <c r="A31" s="344"/>
      <c r="B31" s="366"/>
      <c r="C31" s="366"/>
      <c r="D31" s="366"/>
      <c r="E31" s="366"/>
      <c r="F31" s="366"/>
      <c r="G31" s="366"/>
      <c r="H31" s="366"/>
      <c r="I31" s="366"/>
      <c r="J31" s="366"/>
      <c r="K31" s="366"/>
      <c r="L31" s="366"/>
      <c r="M31" s="366"/>
      <c r="N31" s="366"/>
      <c r="O31" s="366"/>
      <c r="P31" s="366"/>
      <c r="Q31" s="366"/>
      <c r="R31" s="366"/>
      <c r="S31" s="366"/>
      <c r="T31" s="366"/>
      <c r="U31" s="366"/>
      <c r="V31" s="366"/>
      <c r="W31" s="366"/>
    </row>
    <row r="32" spans="1:23" ht="12.75" customHeight="1" x14ac:dyDescent="0.2">
      <c r="A32" s="344"/>
      <c r="B32" s="366"/>
      <c r="C32" s="366"/>
      <c r="D32" s="366"/>
      <c r="E32" s="366"/>
      <c r="F32" s="366"/>
      <c r="G32" s="366"/>
      <c r="H32" s="366"/>
      <c r="I32" s="366"/>
      <c r="J32" s="366"/>
      <c r="K32" s="366"/>
      <c r="L32" s="366"/>
      <c r="M32" s="366"/>
      <c r="N32" s="366"/>
      <c r="O32" s="366"/>
      <c r="P32" s="366"/>
      <c r="Q32" s="366"/>
      <c r="R32" s="366"/>
      <c r="S32" s="366"/>
      <c r="T32" s="366"/>
      <c r="U32" s="366"/>
      <c r="V32" s="366"/>
      <c r="W32" s="366"/>
    </row>
    <row r="33" spans="1:23" ht="12.75" customHeight="1" x14ac:dyDescent="0.2">
      <c r="A33" s="344"/>
      <c r="B33" s="366"/>
      <c r="C33" s="366"/>
      <c r="D33" s="366"/>
      <c r="E33" s="366"/>
      <c r="F33" s="366"/>
      <c r="G33" s="366"/>
      <c r="H33" s="366"/>
      <c r="I33" s="366"/>
      <c r="J33" s="366"/>
      <c r="K33" s="366"/>
      <c r="L33" s="366"/>
      <c r="M33" s="366"/>
      <c r="N33" s="366"/>
      <c r="O33" s="366"/>
      <c r="P33" s="366"/>
      <c r="Q33" s="366"/>
      <c r="R33" s="366"/>
      <c r="S33" s="366"/>
      <c r="T33" s="366"/>
      <c r="U33" s="366"/>
      <c r="V33" s="366"/>
      <c r="W33" s="344"/>
    </row>
    <row r="34" spans="1:23" ht="12.75" customHeight="1" x14ac:dyDescent="0.2">
      <c r="A34" s="344"/>
      <c r="B34" s="344"/>
      <c r="C34" s="344"/>
      <c r="D34" s="344"/>
      <c r="E34" s="344"/>
      <c r="F34" s="344"/>
      <c r="G34" s="344"/>
      <c r="H34" s="344"/>
      <c r="I34" s="344"/>
      <c r="J34" s="344"/>
      <c r="K34" s="344"/>
      <c r="L34" s="344"/>
      <c r="M34" s="344"/>
      <c r="N34" s="344"/>
      <c r="O34" s="344"/>
      <c r="P34" s="344"/>
      <c r="Q34" s="344"/>
      <c r="R34" s="344"/>
      <c r="S34" s="344"/>
      <c r="T34" s="344"/>
      <c r="U34" s="344"/>
      <c r="V34" s="344"/>
      <c r="W34" s="344"/>
    </row>
    <row r="35" spans="1:23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</row>
    <row r="36" spans="1:23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1:23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1:23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</row>
    <row r="39" spans="1:23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</row>
    <row r="40" spans="1:23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</row>
    <row r="41" spans="1:23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</row>
    <row r="42" spans="1:23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</row>
    <row r="43" spans="1:23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</row>
    <row r="44" spans="1:23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</row>
    <row r="45" spans="1:23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</row>
    <row r="46" spans="1:23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</row>
    <row r="47" spans="1:23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</row>
    <row r="48" spans="1:23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</row>
    <row r="49" spans="1:23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</row>
    <row r="50" spans="1:23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</row>
    <row r="51" spans="1:23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</row>
    <row r="52" spans="1:23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</row>
    <row r="53" spans="1:23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</row>
    <row r="54" spans="1:23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</row>
  </sheetData>
  <mergeCells count="3">
    <mergeCell ref="A19:W19"/>
    <mergeCell ref="A20:W20"/>
    <mergeCell ref="A18:W18"/>
  </mergeCell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  <legacyDrawing r:id="rId3"/>
  <oleObjects>
    <mc:AlternateContent xmlns:mc="http://schemas.openxmlformats.org/markup-compatibility/2006">
      <mc:Choice Requires="x14">
        <oleObject shapeId="1025" r:id="rId4">
          <objectPr defaultSize="0" autoPict="0" altText="Bowel Screening Scottish Bowel Screening Programme" r:id="rId5">
            <anchor>
              <from>
                <xdr:col>6</xdr:col>
                <xdr:colOff>342900</xdr:colOff>
                <xdr:row>34</xdr:row>
                <xdr:rowOff>85725</xdr:rowOff>
              </from>
              <to>
                <xdr:col>16</xdr:col>
                <xdr:colOff>295275</xdr:colOff>
                <xdr:row>39</xdr:row>
                <xdr:rowOff>47625</xdr:rowOff>
              </to>
            </anchor>
          </objectPr>
        </oleObject>
      </mc:Choice>
      <mc:Fallback>
        <oleObject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2"/>
  <sheetViews>
    <sheetView zoomScale="70" zoomScaleNormal="70" zoomScalePageLayoutView="75" workbookViewId="0"/>
  </sheetViews>
  <sheetFormatPr defaultColWidth="9.140625" defaultRowHeight="15" x14ac:dyDescent="0.2"/>
  <cols>
    <col min="1" max="16384" width="9.140625" style="4" collapsed="1"/>
  </cols>
  <sheetData>
    <row r="1" spans="1:24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</row>
    <row r="2" spans="1:24" ht="15.75" x14ac:dyDescent="0.25">
      <c r="A2" s="23"/>
      <c r="B2" s="8" t="s">
        <v>370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</row>
    <row r="3" spans="1:24" x14ac:dyDescent="0.2">
      <c r="A3" s="23"/>
      <c r="B3" s="12" t="s">
        <v>371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</row>
    <row r="4" spans="1:24" x14ac:dyDescent="0.2">
      <c r="A4" s="23"/>
      <c r="B4" s="12" t="s">
        <v>398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</row>
    <row r="5" spans="1:24" x14ac:dyDescent="0.2">
      <c r="A5" s="23"/>
      <c r="B5" s="12" t="s">
        <v>372</v>
      </c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</row>
    <row r="6" spans="1:24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</row>
    <row r="7" spans="1:24" x14ac:dyDescent="0.2">
      <c r="A7" s="23"/>
      <c r="B7" s="12" t="s">
        <v>399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</row>
    <row r="8" spans="1:24" x14ac:dyDescent="0.2">
      <c r="A8" s="23"/>
      <c r="B8" s="12" t="s">
        <v>373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</row>
    <row r="9" spans="1:24" x14ac:dyDescent="0.2">
      <c r="A9" s="23"/>
      <c r="B9" s="12" t="s">
        <v>400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</row>
    <row r="10" spans="1:24" x14ac:dyDescent="0.2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</row>
    <row r="11" spans="1:24" x14ac:dyDescent="0.2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</row>
    <row r="12" spans="1:24" ht="15.75" x14ac:dyDescent="0.25">
      <c r="A12" s="23"/>
      <c r="B12" s="8" t="s">
        <v>45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</row>
    <row r="13" spans="1:24" x14ac:dyDescent="0.2">
      <c r="A13" s="23"/>
      <c r="B13" s="12" t="s">
        <v>416</v>
      </c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</row>
    <row r="14" spans="1:24" x14ac:dyDescent="0.2">
      <c r="A14" s="23"/>
      <c r="B14" s="1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</row>
    <row r="15" spans="1:24" x14ac:dyDescent="0.2">
      <c r="A15" s="23"/>
      <c r="B15" s="12" t="s">
        <v>424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</row>
    <row r="16" spans="1:24" x14ac:dyDescent="0.2">
      <c r="A16" s="23"/>
      <c r="B16" s="12" t="s">
        <v>425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</row>
    <row r="17" spans="1:24" x14ac:dyDescent="0.2">
      <c r="A17" s="23"/>
      <c r="B17" s="12" t="s">
        <v>418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</row>
    <row r="18" spans="1:24" x14ac:dyDescent="0.2">
      <c r="A18" s="23"/>
      <c r="B18" s="269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</row>
    <row r="19" spans="1:24" x14ac:dyDescent="0.2">
      <c r="A19" s="23"/>
      <c r="B19" s="12" t="s">
        <v>401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</row>
    <row r="20" spans="1:24" x14ac:dyDescent="0.2">
      <c r="A20" s="23"/>
      <c r="B20" s="12" t="s">
        <v>374</v>
      </c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</row>
    <row r="21" spans="1:24" x14ac:dyDescent="0.2">
      <c r="A21" s="23"/>
      <c r="B21" s="12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</row>
    <row r="22" spans="1:24" x14ac:dyDescent="0.2">
      <c r="A22" s="23"/>
      <c r="B22" s="12" t="s">
        <v>419</v>
      </c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</row>
    <row r="23" spans="1:24" x14ac:dyDescent="0.2">
      <c r="A23" s="23"/>
      <c r="B23" s="12" t="s">
        <v>394</v>
      </c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</row>
    <row r="24" spans="1:24" x14ac:dyDescent="0.2">
      <c r="A24" s="23"/>
      <c r="B24" s="12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</row>
    <row r="25" spans="1:24" x14ac:dyDescent="0.2">
      <c r="A25" s="23"/>
      <c r="B25" s="12" t="s">
        <v>175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</row>
    <row r="26" spans="1:24" x14ac:dyDescent="0.2">
      <c r="A26" s="23"/>
      <c r="B26" s="12" t="s">
        <v>420</v>
      </c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</row>
    <row r="27" spans="1:24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</row>
    <row r="28" spans="1:24" x14ac:dyDescent="0.2">
      <c r="A28" s="23"/>
      <c r="B28" s="12" t="s">
        <v>385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</row>
    <row r="29" spans="1:24" x14ac:dyDescent="0.2">
      <c r="A29" s="23"/>
      <c r="B29" s="12" t="s">
        <v>395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</row>
    <row r="30" spans="1:24" x14ac:dyDescent="0.2">
      <c r="A30" s="23"/>
      <c r="B30" s="12" t="s">
        <v>387</v>
      </c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</row>
    <row r="31" spans="1:24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</row>
    <row r="32" spans="1:24" ht="15.75" customHeight="1" x14ac:dyDescent="0.25">
      <c r="A32" s="8"/>
      <c r="B32" s="9" t="s">
        <v>20</v>
      </c>
      <c r="C32" s="10"/>
      <c r="D32" s="11"/>
      <c r="E32" s="11"/>
      <c r="F32" s="11"/>
      <c r="G32" s="11"/>
      <c r="H32" s="11"/>
      <c r="I32" s="17"/>
      <c r="J32" s="11"/>
      <c r="K32" s="18"/>
      <c r="L32" s="10"/>
      <c r="M32" s="19"/>
      <c r="N32" s="11"/>
      <c r="O32" s="11"/>
      <c r="P32" s="11"/>
      <c r="Q32" s="11"/>
      <c r="R32" s="23"/>
      <c r="S32" s="23"/>
      <c r="T32" s="23"/>
      <c r="U32" s="23"/>
      <c r="V32" s="23"/>
      <c r="W32" s="23"/>
      <c r="X32" s="23"/>
    </row>
    <row r="33" spans="1:24" ht="15.75" customHeight="1" x14ac:dyDescent="0.25">
      <c r="A33" s="8"/>
      <c r="B33" s="10"/>
      <c r="C33" s="10"/>
      <c r="D33" s="11"/>
      <c r="E33" s="11"/>
      <c r="F33" s="11"/>
      <c r="G33" s="11"/>
      <c r="H33" s="11"/>
      <c r="I33" s="17"/>
      <c r="J33" s="11"/>
      <c r="K33" s="18"/>
      <c r="L33" s="10"/>
      <c r="M33" s="19"/>
      <c r="N33" s="11"/>
      <c r="O33" s="11"/>
      <c r="P33" s="11"/>
      <c r="Q33" s="11"/>
      <c r="R33" s="23"/>
      <c r="S33" s="23"/>
      <c r="T33" s="23"/>
      <c r="U33" s="23"/>
      <c r="V33" s="23"/>
      <c r="W33" s="23"/>
      <c r="X33" s="23"/>
    </row>
    <row r="34" spans="1:24" ht="15.75" customHeight="1" x14ac:dyDescent="0.25">
      <c r="A34" s="8"/>
      <c r="B34" s="464"/>
      <c r="C34" s="465"/>
      <c r="D34" s="465"/>
      <c r="E34" s="466"/>
      <c r="F34" s="20" t="s">
        <v>21</v>
      </c>
      <c r="G34" s="20" t="s">
        <v>22</v>
      </c>
      <c r="H34" s="20" t="s">
        <v>23</v>
      </c>
      <c r="I34" s="20" t="s">
        <v>24</v>
      </c>
      <c r="J34" s="20" t="s">
        <v>25</v>
      </c>
      <c r="K34" s="20" t="s">
        <v>26</v>
      </c>
      <c r="L34" s="20" t="s">
        <v>27</v>
      </c>
      <c r="M34" s="20" t="s">
        <v>28</v>
      </c>
      <c r="N34" s="20" t="s">
        <v>29</v>
      </c>
      <c r="O34" s="20" t="s">
        <v>30</v>
      </c>
      <c r="P34" s="20" t="s">
        <v>31</v>
      </c>
      <c r="Q34" s="20" t="s">
        <v>32</v>
      </c>
      <c r="R34" s="23"/>
      <c r="S34" s="23"/>
      <c r="T34" s="23"/>
      <c r="U34" s="23"/>
      <c r="V34" s="23"/>
      <c r="W34" s="23"/>
      <c r="X34" s="23"/>
    </row>
    <row r="35" spans="1:24" ht="15.75" customHeight="1" x14ac:dyDescent="0.25">
      <c r="A35" s="8"/>
      <c r="B35" s="461" t="s">
        <v>33</v>
      </c>
      <c r="C35" s="462"/>
      <c r="D35" s="462"/>
      <c r="E35" s="463"/>
      <c r="F35" s="5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3"/>
      <c r="S35" s="23"/>
      <c r="T35" s="23"/>
      <c r="U35" s="23"/>
      <c r="V35" s="23"/>
      <c r="W35" s="23"/>
      <c r="X35" s="23"/>
    </row>
    <row r="36" spans="1:24" ht="15.75" customHeight="1" x14ac:dyDescent="0.25">
      <c r="A36" s="8"/>
      <c r="B36" s="461" t="s">
        <v>34</v>
      </c>
      <c r="C36" s="462"/>
      <c r="D36" s="462"/>
      <c r="E36" s="463"/>
      <c r="F36" s="5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3"/>
      <c r="S36" s="23"/>
      <c r="T36" s="23"/>
      <c r="U36" s="23"/>
      <c r="V36" s="23"/>
      <c r="W36" s="23"/>
      <c r="X36" s="23"/>
    </row>
    <row r="37" spans="1:24" ht="15.75" customHeight="1" x14ac:dyDescent="0.25">
      <c r="A37" s="8"/>
      <c r="B37" s="461" t="s">
        <v>35</v>
      </c>
      <c r="C37" s="462"/>
      <c r="D37" s="462"/>
      <c r="E37" s="463"/>
      <c r="F37" s="5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3"/>
      <c r="S37" s="23"/>
      <c r="T37" s="23"/>
      <c r="U37" s="23"/>
      <c r="V37" s="23"/>
      <c r="W37" s="23"/>
      <c r="X37" s="23"/>
    </row>
    <row r="38" spans="1:24" ht="15.75" customHeight="1" x14ac:dyDescent="0.25">
      <c r="A38" s="8"/>
      <c r="B38" s="461" t="s">
        <v>178</v>
      </c>
      <c r="C38" s="462"/>
      <c r="D38" s="462"/>
      <c r="E38" s="463"/>
      <c r="F38" s="22"/>
      <c r="G38" s="5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3"/>
      <c r="S38" s="23"/>
      <c r="T38" s="23"/>
      <c r="U38" s="23"/>
      <c r="V38" s="23"/>
      <c r="W38" s="23"/>
      <c r="X38" s="23"/>
    </row>
    <row r="39" spans="1:24" ht="15.75" customHeight="1" x14ac:dyDescent="0.25">
      <c r="A39" s="8"/>
      <c r="B39" s="461" t="s">
        <v>36</v>
      </c>
      <c r="C39" s="462"/>
      <c r="D39" s="462"/>
      <c r="E39" s="463"/>
      <c r="F39" s="22"/>
      <c r="G39" s="21"/>
      <c r="H39" s="6"/>
      <c r="I39" s="21"/>
      <c r="J39" s="21"/>
      <c r="K39" s="21"/>
      <c r="L39" s="21"/>
      <c r="M39" s="21"/>
      <c r="N39" s="21"/>
      <c r="O39" s="21"/>
      <c r="P39" s="21"/>
      <c r="Q39" s="21"/>
      <c r="R39" s="23"/>
      <c r="S39" s="23"/>
      <c r="T39" s="23"/>
      <c r="U39" s="23"/>
      <c r="V39" s="23"/>
      <c r="W39" s="23"/>
      <c r="X39" s="23"/>
    </row>
    <row r="40" spans="1:24" ht="15.75" customHeight="1" x14ac:dyDescent="0.25">
      <c r="A40" s="8"/>
      <c r="B40" s="461" t="s">
        <v>37</v>
      </c>
      <c r="C40" s="462"/>
      <c r="D40" s="462"/>
      <c r="E40" s="463"/>
      <c r="F40" s="22"/>
      <c r="G40" s="21"/>
      <c r="H40" s="21"/>
      <c r="I40" s="5"/>
      <c r="J40" s="21"/>
      <c r="K40" s="21"/>
      <c r="L40" s="21"/>
      <c r="M40" s="21"/>
      <c r="N40" s="21"/>
      <c r="O40" s="21"/>
      <c r="P40" s="21"/>
      <c r="Q40" s="21"/>
      <c r="R40" s="23"/>
      <c r="S40" s="23"/>
      <c r="T40" s="23"/>
      <c r="U40" s="23"/>
      <c r="V40" s="23"/>
      <c r="W40" s="23"/>
      <c r="X40" s="23"/>
    </row>
    <row r="41" spans="1:24" ht="15.75" customHeight="1" x14ac:dyDescent="0.25">
      <c r="A41" s="8"/>
      <c r="B41" s="461" t="s">
        <v>38</v>
      </c>
      <c r="C41" s="462"/>
      <c r="D41" s="462"/>
      <c r="E41" s="463"/>
      <c r="F41" s="22"/>
      <c r="G41" s="21"/>
      <c r="H41" s="21"/>
      <c r="I41" s="21"/>
      <c r="J41" s="7"/>
      <c r="K41" s="21"/>
      <c r="L41" s="21"/>
      <c r="M41" s="21"/>
      <c r="N41" s="21"/>
      <c r="O41" s="21"/>
      <c r="P41" s="21"/>
      <c r="Q41" s="21"/>
      <c r="R41" s="23"/>
      <c r="S41" s="23"/>
      <c r="T41" s="23"/>
      <c r="U41" s="23"/>
      <c r="V41" s="23"/>
      <c r="W41" s="23"/>
      <c r="X41" s="23"/>
    </row>
    <row r="42" spans="1:24" ht="15.75" customHeight="1" x14ac:dyDescent="0.25">
      <c r="A42" s="8"/>
      <c r="B42" s="461" t="s">
        <v>39</v>
      </c>
      <c r="C42" s="462"/>
      <c r="D42" s="462"/>
      <c r="E42" s="463"/>
      <c r="F42" s="22"/>
      <c r="G42" s="21"/>
      <c r="H42" s="21"/>
      <c r="I42" s="21"/>
      <c r="J42" s="21"/>
      <c r="K42" s="5"/>
      <c r="L42" s="21"/>
      <c r="M42" s="21"/>
      <c r="N42" s="21"/>
      <c r="O42" s="21"/>
      <c r="P42" s="21"/>
      <c r="Q42" s="21"/>
      <c r="R42" s="23"/>
      <c r="S42" s="23"/>
      <c r="T42" s="23"/>
      <c r="U42" s="23"/>
      <c r="V42" s="23"/>
      <c r="W42" s="23"/>
      <c r="X42" s="23"/>
    </row>
    <row r="43" spans="1:24" ht="15.75" customHeight="1" x14ac:dyDescent="0.25">
      <c r="A43" s="8"/>
      <c r="B43" s="461" t="s">
        <v>176</v>
      </c>
      <c r="C43" s="462"/>
      <c r="D43" s="462"/>
      <c r="E43" s="463"/>
      <c r="F43" s="22"/>
      <c r="G43" s="21"/>
      <c r="H43" s="21"/>
      <c r="I43" s="21"/>
      <c r="J43" s="21"/>
      <c r="K43" s="21"/>
      <c r="L43" s="7"/>
      <c r="M43" s="21"/>
      <c r="N43" s="21"/>
      <c r="O43" s="21"/>
      <c r="P43" s="21"/>
      <c r="Q43" s="21"/>
      <c r="R43" s="23"/>
      <c r="S43" s="23"/>
      <c r="T43" s="23"/>
      <c r="U43" s="23"/>
      <c r="V43" s="23"/>
      <c r="W43" s="23"/>
      <c r="X43" s="23"/>
    </row>
    <row r="44" spans="1:24" ht="15.75" customHeight="1" x14ac:dyDescent="0.25">
      <c r="A44" s="8"/>
      <c r="B44" s="461" t="s">
        <v>177</v>
      </c>
      <c r="C44" s="462"/>
      <c r="D44" s="462"/>
      <c r="E44" s="463"/>
      <c r="F44" s="22"/>
      <c r="G44" s="21"/>
      <c r="H44" s="21"/>
      <c r="I44" s="21"/>
      <c r="J44" s="21"/>
      <c r="K44" s="21"/>
      <c r="L44" s="21"/>
      <c r="M44" s="5"/>
      <c r="N44" s="21"/>
      <c r="O44" s="21"/>
      <c r="P44" s="21"/>
      <c r="Q44" s="21"/>
      <c r="R44" s="23"/>
      <c r="S44" s="23"/>
      <c r="T44" s="23"/>
      <c r="U44" s="23"/>
      <c r="V44" s="23"/>
      <c r="W44" s="23"/>
      <c r="X44" s="23"/>
    </row>
    <row r="45" spans="1:24" ht="15.75" customHeight="1" x14ac:dyDescent="0.25">
      <c r="A45" s="8"/>
      <c r="B45" s="461" t="s">
        <v>40</v>
      </c>
      <c r="C45" s="462"/>
      <c r="D45" s="462"/>
      <c r="E45" s="463"/>
      <c r="F45" s="22"/>
      <c r="G45" s="21"/>
      <c r="H45" s="21"/>
      <c r="I45" s="21"/>
      <c r="J45" s="21"/>
      <c r="K45" s="21"/>
      <c r="L45" s="21"/>
      <c r="M45" s="21"/>
      <c r="N45" s="7"/>
      <c r="O45" s="21"/>
      <c r="P45" s="21"/>
      <c r="Q45" s="21"/>
      <c r="R45" s="23"/>
      <c r="S45" s="23"/>
      <c r="T45" s="23"/>
      <c r="U45" s="23"/>
      <c r="V45" s="23"/>
      <c r="W45" s="23"/>
      <c r="X45" s="23"/>
    </row>
    <row r="46" spans="1:24" ht="15.75" customHeight="1" x14ac:dyDescent="0.25">
      <c r="A46" s="8"/>
      <c r="B46" s="461" t="s">
        <v>41</v>
      </c>
      <c r="C46" s="462"/>
      <c r="D46" s="462"/>
      <c r="E46" s="463"/>
      <c r="F46" s="22"/>
      <c r="G46" s="21"/>
      <c r="H46" s="21"/>
      <c r="I46" s="21"/>
      <c r="J46" s="21"/>
      <c r="K46" s="21"/>
      <c r="L46" s="21"/>
      <c r="M46" s="21"/>
      <c r="N46" s="21"/>
      <c r="O46" s="7"/>
      <c r="P46" s="21"/>
      <c r="Q46" s="21"/>
      <c r="R46" s="23"/>
      <c r="S46" s="23"/>
      <c r="T46" s="23"/>
      <c r="U46" s="23"/>
      <c r="V46" s="23"/>
      <c r="W46" s="23"/>
      <c r="X46" s="23"/>
    </row>
    <row r="47" spans="1:24" ht="15.75" customHeight="1" x14ac:dyDescent="0.25">
      <c r="A47" s="8"/>
      <c r="B47" s="461" t="s">
        <v>42</v>
      </c>
      <c r="C47" s="462"/>
      <c r="D47" s="462"/>
      <c r="E47" s="463"/>
      <c r="F47" s="22"/>
      <c r="G47" s="21"/>
      <c r="H47" s="21"/>
      <c r="I47" s="21"/>
      <c r="J47" s="21"/>
      <c r="K47" s="21"/>
      <c r="L47" s="21"/>
      <c r="M47" s="21"/>
      <c r="N47" s="21"/>
      <c r="O47" s="21"/>
      <c r="P47" s="5"/>
      <c r="Q47" s="21"/>
      <c r="R47" s="23"/>
      <c r="S47" s="23"/>
      <c r="T47" s="23"/>
      <c r="U47" s="23"/>
      <c r="V47" s="23"/>
      <c r="W47" s="23"/>
      <c r="X47" s="23"/>
    </row>
    <row r="48" spans="1:24" ht="15.75" customHeight="1" x14ac:dyDescent="0.25">
      <c r="A48" s="8"/>
      <c r="B48" s="461" t="s">
        <v>43</v>
      </c>
      <c r="C48" s="462"/>
      <c r="D48" s="462"/>
      <c r="E48" s="463"/>
      <c r="F48" s="22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5"/>
      <c r="R48" s="23"/>
      <c r="S48" s="23"/>
      <c r="T48" s="23"/>
      <c r="U48" s="23"/>
      <c r="V48" s="23"/>
      <c r="W48" s="23"/>
      <c r="X48" s="23"/>
    </row>
    <row r="49" spans="1:24" ht="15.75" customHeight="1" x14ac:dyDescent="0.25">
      <c r="A49" s="8"/>
      <c r="B49" s="8"/>
      <c r="C49" s="8"/>
      <c r="D49" s="12"/>
      <c r="E49" s="12"/>
      <c r="F49" s="12"/>
      <c r="G49" s="12"/>
      <c r="H49" s="12"/>
      <c r="I49" s="17"/>
      <c r="J49" s="12"/>
      <c r="K49" s="18"/>
      <c r="L49" s="8"/>
      <c r="M49" s="19"/>
      <c r="N49" s="12"/>
      <c r="O49" s="12"/>
      <c r="P49" s="12"/>
      <c r="Q49" s="12"/>
      <c r="R49" s="24"/>
      <c r="S49" s="24"/>
      <c r="T49" s="24"/>
      <c r="U49" s="24"/>
      <c r="V49" s="23"/>
      <c r="W49" s="23"/>
      <c r="X49" s="23"/>
    </row>
    <row r="50" spans="1:24" ht="15.75" customHeight="1" x14ac:dyDescent="0.25">
      <c r="A50" s="8"/>
      <c r="B50" s="8" t="s">
        <v>44</v>
      </c>
      <c r="C50" s="8"/>
      <c r="D50" s="12"/>
      <c r="E50" s="12"/>
      <c r="F50" s="12"/>
      <c r="G50" s="12"/>
      <c r="H50" s="12"/>
      <c r="I50" s="17"/>
      <c r="J50" s="12"/>
      <c r="K50" s="18"/>
      <c r="L50" s="8"/>
      <c r="M50" s="19"/>
      <c r="N50" s="12"/>
      <c r="O50" s="12"/>
      <c r="P50" s="12"/>
      <c r="Q50" s="12"/>
      <c r="R50" s="24"/>
      <c r="S50" s="24"/>
      <c r="T50" s="24"/>
      <c r="U50" s="24"/>
      <c r="V50" s="23"/>
      <c r="W50" s="23"/>
      <c r="X50" s="23"/>
    </row>
    <row r="51" spans="1:24" ht="24" customHeight="1" x14ac:dyDescent="0.25">
      <c r="A51" s="8"/>
      <c r="B51" s="13" t="s">
        <v>402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24"/>
      <c r="S51" s="24"/>
      <c r="T51" s="24"/>
      <c r="U51" s="24"/>
      <c r="V51" s="23"/>
      <c r="W51" s="23"/>
      <c r="X51" s="23"/>
    </row>
    <row r="52" spans="1:24" ht="15.75" x14ac:dyDescent="0.25">
      <c r="A52" s="8"/>
      <c r="B52" s="13" t="s">
        <v>403</v>
      </c>
      <c r="C52" s="12"/>
      <c r="D52" s="12"/>
      <c r="E52" s="12"/>
      <c r="F52" s="12"/>
      <c r="G52" s="12"/>
      <c r="H52" s="12"/>
      <c r="I52" s="17"/>
      <c r="J52" s="12"/>
      <c r="K52" s="18"/>
      <c r="L52" s="12"/>
      <c r="M52" s="19"/>
      <c r="N52" s="12"/>
      <c r="O52" s="12"/>
      <c r="P52" s="12"/>
      <c r="Q52" s="12"/>
      <c r="R52" s="24"/>
      <c r="S52" s="24"/>
      <c r="T52" s="24"/>
      <c r="U52" s="24"/>
      <c r="V52" s="23"/>
      <c r="W52" s="23"/>
      <c r="X52" s="23"/>
    </row>
    <row r="53" spans="1:24" ht="15.75" customHeight="1" x14ac:dyDescent="0.25">
      <c r="A53" s="8"/>
      <c r="B53" s="13" t="s">
        <v>396</v>
      </c>
      <c r="C53" s="12"/>
      <c r="D53" s="12"/>
      <c r="E53" s="12"/>
      <c r="F53" s="12"/>
      <c r="G53" s="12"/>
      <c r="H53" s="12"/>
      <c r="I53" s="17"/>
      <c r="J53" s="12"/>
      <c r="K53" s="18"/>
      <c r="L53" s="12"/>
      <c r="M53" s="19"/>
      <c r="N53" s="12"/>
      <c r="O53" s="12"/>
      <c r="P53" s="12"/>
      <c r="Q53" s="12"/>
      <c r="R53" s="24"/>
      <c r="S53" s="24"/>
      <c r="T53" s="24"/>
      <c r="U53" s="24"/>
      <c r="V53" s="23"/>
      <c r="W53" s="23"/>
      <c r="X53" s="23"/>
    </row>
    <row r="54" spans="1:24" ht="24" customHeight="1" x14ac:dyDescent="0.25">
      <c r="A54" s="8"/>
      <c r="B54" s="12" t="s">
        <v>404</v>
      </c>
      <c r="C54" s="8"/>
      <c r="D54" s="12"/>
      <c r="E54" s="12"/>
      <c r="F54" s="12"/>
      <c r="G54" s="12"/>
      <c r="H54" s="12"/>
      <c r="I54" s="17"/>
      <c r="J54" s="12"/>
      <c r="K54" s="18"/>
      <c r="L54" s="8"/>
      <c r="M54" s="12"/>
      <c r="N54" s="12"/>
      <c r="O54" s="12"/>
      <c r="P54" s="12"/>
      <c r="Q54" s="12"/>
      <c r="R54" s="24"/>
      <c r="S54" s="24"/>
      <c r="T54" s="24"/>
      <c r="U54" s="24"/>
      <c r="V54" s="23"/>
      <c r="W54" s="23"/>
      <c r="X54" s="23"/>
    </row>
    <row r="55" spans="1:24" ht="15.75" customHeight="1" x14ac:dyDescent="0.25">
      <c r="A55" s="12"/>
      <c r="B55" s="12" t="s">
        <v>397</v>
      </c>
      <c r="C55" s="8"/>
      <c r="D55" s="12"/>
      <c r="E55" s="12"/>
      <c r="F55" s="12"/>
      <c r="G55" s="12"/>
      <c r="H55" s="12"/>
      <c r="I55" s="17"/>
      <c r="J55" s="12"/>
      <c r="K55" s="18"/>
      <c r="L55" s="8"/>
      <c r="M55" s="12"/>
      <c r="N55" s="12"/>
      <c r="O55" s="12"/>
      <c r="P55" s="12"/>
      <c r="Q55" s="12"/>
      <c r="R55" s="24"/>
      <c r="S55" s="24"/>
      <c r="T55" s="24"/>
      <c r="U55" s="24"/>
      <c r="V55" s="23"/>
      <c r="W55" s="23"/>
      <c r="X55" s="23"/>
    </row>
    <row r="56" spans="1:24" ht="24" customHeight="1" x14ac:dyDescent="0.25">
      <c r="A56" s="12"/>
      <c r="B56" s="12" t="s">
        <v>390</v>
      </c>
      <c r="C56" s="8"/>
      <c r="D56" s="12"/>
      <c r="E56" s="12"/>
      <c r="F56" s="12"/>
      <c r="G56" s="12"/>
      <c r="H56" s="12"/>
      <c r="I56" s="17"/>
      <c r="J56" s="12"/>
      <c r="K56" s="18"/>
      <c r="L56" s="8"/>
      <c r="M56" s="12"/>
      <c r="N56" s="24"/>
      <c r="O56" s="24"/>
      <c r="P56" s="24"/>
      <c r="Q56" s="24"/>
      <c r="R56" s="24"/>
      <c r="S56" s="24"/>
      <c r="T56" s="24"/>
      <c r="U56" s="24"/>
      <c r="V56" s="23"/>
      <c r="W56" s="23"/>
      <c r="X56" s="23"/>
    </row>
    <row r="57" spans="1:24" ht="15.75" customHeight="1" x14ac:dyDescent="0.25">
      <c r="A57" s="12"/>
      <c r="B57" s="12" t="s">
        <v>391</v>
      </c>
      <c r="C57" s="8"/>
      <c r="D57" s="12"/>
      <c r="E57" s="12"/>
      <c r="F57" s="12"/>
      <c r="G57" s="12"/>
      <c r="H57" s="12"/>
      <c r="I57" s="17"/>
      <c r="J57" s="12"/>
      <c r="K57" s="18"/>
      <c r="L57" s="8"/>
      <c r="M57" s="12"/>
      <c r="N57" s="24"/>
      <c r="O57" s="24"/>
      <c r="P57" s="24"/>
      <c r="Q57" s="24"/>
      <c r="R57" s="24"/>
      <c r="S57" s="24"/>
      <c r="T57" s="24"/>
      <c r="U57" s="24"/>
      <c r="V57" s="23"/>
      <c r="W57" s="23"/>
      <c r="X57" s="23"/>
    </row>
    <row r="58" spans="1:24" ht="15.75" customHeight="1" x14ac:dyDescent="0.25">
      <c r="A58" s="14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4"/>
      <c r="R58" s="24"/>
      <c r="S58" s="24"/>
      <c r="T58" s="24"/>
      <c r="U58" s="24"/>
      <c r="V58" s="23"/>
      <c r="W58" s="23"/>
      <c r="X58" s="23"/>
    </row>
    <row r="59" spans="1:24" ht="24" customHeight="1" x14ac:dyDescent="0.25">
      <c r="A59" s="15"/>
      <c r="B59" s="8" t="s">
        <v>70</v>
      </c>
      <c r="C59" s="12"/>
      <c r="D59" s="12"/>
      <c r="E59" s="12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4"/>
      <c r="R59" s="24"/>
      <c r="S59" s="24"/>
      <c r="T59" s="24"/>
      <c r="U59" s="24"/>
      <c r="V59" s="23"/>
      <c r="W59" s="23"/>
      <c r="X59" s="23"/>
    </row>
    <row r="60" spans="1:24" ht="15.75" customHeight="1" x14ac:dyDescent="0.2">
      <c r="A60" s="15"/>
      <c r="B60" s="12" t="s">
        <v>71</v>
      </c>
      <c r="C60" s="12"/>
      <c r="D60" s="12" t="s">
        <v>72</v>
      </c>
      <c r="E60" s="12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4"/>
      <c r="R60" s="24"/>
      <c r="S60" s="24"/>
      <c r="T60" s="24"/>
      <c r="U60" s="24"/>
      <c r="V60" s="23"/>
      <c r="W60" s="23"/>
      <c r="X60" s="23"/>
    </row>
    <row r="61" spans="1:24" ht="15.75" customHeight="1" x14ac:dyDescent="0.2">
      <c r="A61" s="15"/>
      <c r="B61" s="12" t="s">
        <v>224</v>
      </c>
      <c r="C61" s="12"/>
      <c r="D61" s="12" t="s">
        <v>225</v>
      </c>
      <c r="E61" s="12"/>
      <c r="F61" s="23"/>
      <c r="G61" s="216"/>
      <c r="H61" s="23"/>
      <c r="I61" s="23"/>
      <c r="J61" s="23"/>
      <c r="K61" s="23"/>
      <c r="L61" s="23"/>
      <c r="M61" s="23"/>
      <c r="N61" s="23"/>
      <c r="O61" s="23"/>
      <c r="P61" s="23"/>
      <c r="Q61" s="24"/>
      <c r="R61" s="24"/>
      <c r="S61" s="24"/>
      <c r="T61" s="24"/>
      <c r="U61" s="24"/>
      <c r="V61" s="23"/>
      <c r="W61" s="23"/>
      <c r="X61" s="23"/>
    </row>
    <row r="62" spans="1:24" ht="15.75" customHeight="1" x14ac:dyDescent="0.2">
      <c r="A62" s="15"/>
      <c r="B62" s="12"/>
      <c r="C62" s="12"/>
      <c r="D62" s="12" t="s">
        <v>421</v>
      </c>
      <c r="E62" s="12"/>
      <c r="F62" s="23"/>
      <c r="G62" s="216"/>
      <c r="H62" s="23"/>
      <c r="I62" s="23"/>
      <c r="J62" s="23"/>
      <c r="K62" s="23"/>
      <c r="L62" s="23"/>
      <c r="M62" s="23"/>
      <c r="N62" s="23"/>
      <c r="O62" s="23"/>
      <c r="P62" s="23"/>
      <c r="Q62" s="24"/>
      <c r="R62" s="24"/>
      <c r="S62" s="24"/>
      <c r="T62" s="24"/>
      <c r="U62" s="24"/>
      <c r="V62" s="23"/>
      <c r="W62" s="23"/>
      <c r="X62" s="23"/>
    </row>
    <row r="63" spans="1:24" ht="15.75" customHeight="1" x14ac:dyDescent="0.25">
      <c r="A63" s="8"/>
      <c r="B63" s="12" t="s">
        <v>73</v>
      </c>
      <c r="C63" s="12"/>
      <c r="D63" s="12" t="s">
        <v>74</v>
      </c>
      <c r="E63" s="12"/>
      <c r="F63" s="216"/>
      <c r="G63" s="216"/>
      <c r="H63" s="23"/>
      <c r="I63" s="23"/>
      <c r="J63" s="23"/>
      <c r="K63" s="23"/>
      <c r="L63" s="23"/>
      <c r="M63" s="23"/>
      <c r="N63" s="23"/>
      <c r="O63" s="23"/>
      <c r="P63" s="23"/>
      <c r="Q63" s="24"/>
      <c r="R63" s="24"/>
      <c r="S63" s="24"/>
      <c r="T63" s="24"/>
      <c r="U63" s="24"/>
      <c r="V63" s="23"/>
      <c r="W63" s="23"/>
      <c r="X63" s="23"/>
    </row>
    <row r="64" spans="1:24" ht="15.75" customHeight="1" x14ac:dyDescent="0.25">
      <c r="A64" s="8"/>
      <c r="B64" s="12" t="s">
        <v>75</v>
      </c>
      <c r="C64" s="12"/>
      <c r="D64" s="12" t="s">
        <v>76</v>
      </c>
      <c r="E64" s="12"/>
      <c r="F64" s="216"/>
      <c r="G64" s="216"/>
      <c r="H64" s="23"/>
      <c r="I64" s="23"/>
      <c r="J64" s="23"/>
      <c r="K64" s="23"/>
      <c r="L64" s="23"/>
      <c r="M64" s="23"/>
      <c r="N64" s="23"/>
      <c r="O64" s="23"/>
      <c r="P64" s="23"/>
      <c r="Q64" s="24"/>
      <c r="R64" s="24"/>
      <c r="S64" s="24"/>
      <c r="T64" s="24"/>
      <c r="U64" s="24"/>
      <c r="V64" s="23"/>
      <c r="W64" s="23"/>
      <c r="X64" s="23"/>
    </row>
    <row r="65" spans="1:24" ht="15.75" customHeight="1" x14ac:dyDescent="0.2">
      <c r="A65" s="12"/>
      <c r="B65" s="12" t="s">
        <v>77</v>
      </c>
      <c r="C65" s="12"/>
      <c r="D65" s="12" t="s">
        <v>78</v>
      </c>
      <c r="E65" s="12"/>
      <c r="F65" s="216"/>
      <c r="G65" s="216"/>
      <c r="H65" s="23"/>
      <c r="I65" s="23"/>
      <c r="J65" s="23"/>
      <c r="K65" s="23"/>
      <c r="L65" s="23"/>
      <c r="M65" s="23"/>
      <c r="N65" s="23"/>
      <c r="O65" s="23"/>
      <c r="P65" s="23"/>
      <c r="Q65" s="24"/>
      <c r="R65" s="24"/>
      <c r="S65" s="24"/>
      <c r="T65" s="24"/>
      <c r="U65" s="24"/>
      <c r="V65" s="23"/>
      <c r="W65" s="23"/>
      <c r="X65" s="23"/>
    </row>
    <row r="66" spans="1:24" ht="15.75" customHeight="1" x14ac:dyDescent="0.25">
      <c r="A66" s="8"/>
      <c r="B66" s="12" t="s">
        <v>79</v>
      </c>
      <c r="C66" s="12"/>
      <c r="D66" s="12" t="s">
        <v>80</v>
      </c>
      <c r="E66" s="12"/>
      <c r="F66" s="216"/>
      <c r="G66" s="216"/>
      <c r="H66" s="23"/>
      <c r="I66" s="23"/>
      <c r="J66" s="23"/>
      <c r="K66" s="23"/>
      <c r="L66" s="23"/>
      <c r="M66" s="23"/>
      <c r="N66" s="23"/>
      <c r="O66" s="23"/>
      <c r="P66" s="23"/>
      <c r="Q66" s="24"/>
      <c r="R66" s="24"/>
      <c r="S66" s="24"/>
      <c r="T66" s="24"/>
      <c r="U66" s="24"/>
      <c r="V66" s="23"/>
      <c r="W66" s="23"/>
      <c r="X66" s="23"/>
    </row>
    <row r="67" spans="1:24" ht="24" customHeight="1" x14ac:dyDescent="0.2">
      <c r="A67" s="12"/>
      <c r="B67" s="12" t="s">
        <v>81</v>
      </c>
      <c r="C67" s="12"/>
      <c r="D67" s="12" t="s">
        <v>82</v>
      </c>
      <c r="E67" s="12"/>
      <c r="F67" s="216"/>
      <c r="G67" s="216"/>
      <c r="H67" s="23"/>
      <c r="I67" s="23"/>
      <c r="J67" s="23"/>
      <c r="K67" s="23"/>
      <c r="L67" s="23"/>
      <c r="M67" s="23"/>
      <c r="N67" s="23"/>
      <c r="O67" s="23"/>
      <c r="P67" s="23"/>
      <c r="Q67" s="24"/>
      <c r="R67" s="24"/>
      <c r="S67" s="24"/>
      <c r="T67" s="24"/>
      <c r="U67" s="24"/>
      <c r="V67" s="23"/>
      <c r="W67" s="23"/>
      <c r="X67" s="23"/>
    </row>
    <row r="68" spans="1:24" x14ac:dyDescent="0.2">
      <c r="A68" s="12"/>
      <c r="B68" s="12" t="s">
        <v>83</v>
      </c>
      <c r="C68" s="12"/>
      <c r="D68" s="12" t="s">
        <v>84</v>
      </c>
      <c r="E68" s="12"/>
      <c r="F68" s="216"/>
      <c r="G68" s="216"/>
      <c r="H68" s="23"/>
      <c r="I68" s="23"/>
      <c r="J68" s="23"/>
      <c r="K68" s="23"/>
      <c r="L68" s="23"/>
      <c r="M68" s="23"/>
      <c r="N68" s="23"/>
      <c r="O68" s="23"/>
      <c r="P68" s="23"/>
      <c r="Q68" s="16"/>
      <c r="R68" s="24"/>
      <c r="S68" s="24"/>
      <c r="T68" s="24"/>
      <c r="U68" s="24"/>
      <c r="V68" s="23"/>
      <c r="W68" s="23"/>
      <c r="X68" s="23"/>
    </row>
    <row r="69" spans="1:24" x14ac:dyDescent="0.2">
      <c r="A69" s="12"/>
      <c r="B69" s="12" t="s">
        <v>85</v>
      </c>
      <c r="C69" s="12"/>
      <c r="D69" s="12" t="s">
        <v>86</v>
      </c>
      <c r="E69" s="12"/>
      <c r="F69" s="216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16"/>
      <c r="R69" s="24"/>
      <c r="S69" s="24"/>
      <c r="T69" s="24"/>
      <c r="U69" s="24"/>
      <c r="V69" s="23"/>
      <c r="W69" s="23"/>
      <c r="X69" s="23"/>
    </row>
    <row r="70" spans="1:24" ht="24" customHeight="1" x14ac:dyDescent="0.2">
      <c r="A70" s="12"/>
      <c r="B70" s="12" t="s">
        <v>87</v>
      </c>
      <c r="C70" s="12"/>
      <c r="D70" s="12" t="s">
        <v>88</v>
      </c>
      <c r="E70" s="12"/>
      <c r="F70" s="216"/>
      <c r="G70" s="216"/>
      <c r="H70" s="23"/>
      <c r="I70" s="23"/>
      <c r="J70" s="23"/>
      <c r="K70" s="23"/>
      <c r="L70" s="23"/>
      <c r="M70" s="23"/>
      <c r="N70" s="23"/>
      <c r="O70" s="23"/>
      <c r="P70" s="23"/>
      <c r="Q70" s="12"/>
      <c r="R70" s="24"/>
      <c r="S70" s="24"/>
      <c r="T70" s="24"/>
      <c r="U70" s="24"/>
      <c r="V70" s="23"/>
      <c r="W70" s="23"/>
      <c r="X70" s="23"/>
    </row>
    <row r="71" spans="1:24" x14ac:dyDescent="0.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24"/>
      <c r="S71" s="24"/>
      <c r="T71" s="24"/>
      <c r="U71" s="24"/>
      <c r="V71" s="23"/>
      <c r="W71" s="23"/>
      <c r="X71" s="23"/>
    </row>
    <row r="72" spans="1:24" x14ac:dyDescent="0.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24"/>
      <c r="S72" s="24"/>
      <c r="T72" s="24"/>
      <c r="U72" s="24"/>
      <c r="V72" s="23"/>
      <c r="W72" s="23"/>
      <c r="X72" s="23"/>
    </row>
    <row r="73" spans="1:24" x14ac:dyDescent="0.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24"/>
      <c r="S73" s="24"/>
      <c r="T73" s="24"/>
      <c r="U73" s="24"/>
      <c r="V73" s="23"/>
      <c r="W73" s="23"/>
      <c r="X73" s="23"/>
    </row>
    <row r="74" spans="1:24" x14ac:dyDescent="0.2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24"/>
      <c r="S74" s="24"/>
      <c r="T74" s="24"/>
      <c r="U74" s="24"/>
      <c r="V74" s="23"/>
      <c r="W74" s="23"/>
      <c r="X74" s="23"/>
    </row>
    <row r="75" spans="1:24" x14ac:dyDescent="0.2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24"/>
      <c r="S75" s="24"/>
      <c r="T75" s="24"/>
      <c r="U75" s="24"/>
      <c r="V75" s="23"/>
      <c r="W75" s="23"/>
      <c r="X75" s="23"/>
    </row>
    <row r="76" spans="1:24" x14ac:dyDescent="0.2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24"/>
      <c r="S76" s="24"/>
      <c r="T76" s="24"/>
      <c r="U76" s="24"/>
      <c r="V76" s="23"/>
      <c r="W76" s="23"/>
      <c r="X76" s="23"/>
    </row>
    <row r="77" spans="1:24" x14ac:dyDescent="0.2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24"/>
      <c r="S77" s="24"/>
      <c r="T77" s="24"/>
      <c r="U77" s="24"/>
      <c r="V77" s="23"/>
      <c r="W77" s="23"/>
      <c r="X77" s="23"/>
    </row>
    <row r="78" spans="1:24" x14ac:dyDescent="0.2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24"/>
      <c r="S78" s="24"/>
      <c r="T78" s="24"/>
      <c r="U78" s="24"/>
      <c r="V78" s="23"/>
      <c r="W78" s="23"/>
      <c r="X78" s="23"/>
    </row>
    <row r="79" spans="1:24" x14ac:dyDescent="0.2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24"/>
      <c r="S79" s="24"/>
      <c r="T79" s="24"/>
      <c r="U79" s="24"/>
      <c r="V79" s="23"/>
      <c r="W79" s="23"/>
      <c r="X79" s="23"/>
    </row>
    <row r="80" spans="1:24" ht="15.75" customHeight="1" x14ac:dyDescent="0.2">
      <c r="A80" s="24"/>
      <c r="B80" s="12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3"/>
      <c r="W80" s="23"/>
      <c r="X80" s="23"/>
    </row>
    <row r="81" spans="1:24" x14ac:dyDescent="0.2">
      <c r="A81" s="23"/>
      <c r="B81" s="12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4"/>
      <c r="X81" s="24"/>
    </row>
    <row r="82" spans="1:24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</row>
  </sheetData>
  <mergeCells count="15">
    <mergeCell ref="B34:E34"/>
    <mergeCell ref="B35:E35"/>
    <mergeCell ref="B36:E36"/>
    <mergeCell ref="B44:E44"/>
    <mergeCell ref="B45:E45"/>
    <mergeCell ref="B39:E39"/>
    <mergeCell ref="B43:E43"/>
    <mergeCell ref="B48:E48"/>
    <mergeCell ref="B46:E46"/>
    <mergeCell ref="B47:E47"/>
    <mergeCell ref="B37:E37"/>
    <mergeCell ref="B38:E38"/>
    <mergeCell ref="B40:E40"/>
    <mergeCell ref="B41:E41"/>
    <mergeCell ref="B42:E42"/>
  </mergeCell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1" manualBreakCount="1">
    <brk id="3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9"/>
  <sheetViews>
    <sheetView zoomScale="70" zoomScaleNormal="70" zoomScalePageLayoutView="75" workbookViewId="0"/>
  </sheetViews>
  <sheetFormatPr defaultColWidth="9.140625" defaultRowHeight="15" x14ac:dyDescent="0.2"/>
  <cols>
    <col min="1" max="16384" width="9.140625" style="4" collapsed="1"/>
  </cols>
  <sheetData>
    <row r="1" spans="1:23" ht="22.5" customHeight="1" x14ac:dyDescent="0.25">
      <c r="A1" s="267"/>
      <c r="B1" s="415" t="s">
        <v>427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6"/>
      <c r="N1" s="26"/>
      <c r="O1" s="26"/>
      <c r="P1" s="26"/>
      <c r="Q1" s="23"/>
      <c r="R1" s="23"/>
      <c r="S1" s="23"/>
      <c r="T1" s="23"/>
      <c r="U1" s="468" t="s">
        <v>59</v>
      </c>
      <c r="V1" s="468"/>
      <c r="W1" s="468"/>
    </row>
    <row r="2" spans="1:23" ht="15" customHeight="1" x14ac:dyDescent="0.25">
      <c r="A2" s="25"/>
      <c r="B2" s="25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7"/>
      <c r="U2" s="468" t="s">
        <v>60</v>
      </c>
      <c r="V2" s="468"/>
      <c r="W2" s="468"/>
    </row>
    <row r="3" spans="1:23" ht="22.7" customHeight="1" x14ac:dyDescent="0.25">
      <c r="A3" s="25"/>
      <c r="B3" s="25"/>
      <c r="C3" s="467" t="s">
        <v>46</v>
      </c>
      <c r="D3" s="467"/>
      <c r="E3" s="467"/>
      <c r="F3" s="467"/>
      <c r="G3" s="467"/>
      <c r="H3" s="467"/>
      <c r="I3" s="467"/>
      <c r="J3" s="467"/>
      <c r="K3" s="467"/>
      <c r="L3" s="467"/>
      <c r="M3" s="467"/>
      <c r="N3" s="467"/>
      <c r="O3" s="467"/>
      <c r="P3" s="467"/>
      <c r="Q3" s="467"/>
      <c r="R3" s="467"/>
      <c r="S3" s="467"/>
      <c r="T3" s="27"/>
      <c r="U3" s="405" t="s">
        <v>369</v>
      </c>
      <c r="V3" s="23"/>
      <c r="W3" s="23"/>
    </row>
    <row r="4" spans="1:23" ht="22.7" customHeight="1" x14ac:dyDescent="0.25">
      <c r="A4" s="26"/>
      <c r="B4" s="25"/>
      <c r="C4" s="467" t="s">
        <v>253</v>
      </c>
      <c r="D4" s="467"/>
      <c r="E4" s="467"/>
      <c r="F4" s="467"/>
      <c r="G4" s="467"/>
      <c r="H4" s="467"/>
      <c r="I4" s="467"/>
      <c r="J4" s="467"/>
      <c r="K4" s="467"/>
      <c r="L4" s="467"/>
      <c r="M4" s="467"/>
      <c r="N4" s="467"/>
      <c r="O4" s="467"/>
      <c r="P4" s="467"/>
      <c r="Q4" s="467"/>
      <c r="R4" s="467"/>
      <c r="S4" s="467"/>
      <c r="T4" s="23"/>
      <c r="U4" s="23"/>
      <c r="V4" s="23"/>
      <c r="W4" s="23"/>
    </row>
    <row r="5" spans="1:23" ht="22.7" customHeight="1" x14ac:dyDescent="0.25">
      <c r="A5" s="23"/>
      <c r="B5" s="25"/>
      <c r="C5" s="467" t="s">
        <v>257</v>
      </c>
      <c r="D5" s="467"/>
      <c r="E5" s="467"/>
      <c r="F5" s="467"/>
      <c r="G5" s="467"/>
      <c r="H5" s="467"/>
      <c r="I5" s="467"/>
      <c r="J5" s="467"/>
      <c r="K5" s="467"/>
      <c r="L5" s="467"/>
      <c r="M5" s="467"/>
      <c r="N5" s="467"/>
      <c r="O5" s="467"/>
      <c r="P5" s="467"/>
      <c r="Q5" s="467"/>
      <c r="R5" s="467"/>
      <c r="S5" s="467"/>
      <c r="T5" s="27"/>
      <c r="U5" s="23"/>
      <c r="V5" s="23"/>
      <c r="W5" s="23"/>
    </row>
    <row r="6" spans="1:23" ht="22.7" customHeight="1" x14ac:dyDescent="0.25">
      <c r="A6" s="23"/>
      <c r="B6" s="25"/>
      <c r="C6" s="467" t="s">
        <v>179</v>
      </c>
      <c r="D6" s="467"/>
      <c r="E6" s="467"/>
      <c r="F6" s="467"/>
      <c r="G6" s="467"/>
      <c r="H6" s="467"/>
      <c r="I6" s="467"/>
      <c r="J6" s="467"/>
      <c r="K6" s="467"/>
      <c r="L6" s="467"/>
      <c r="M6" s="467"/>
      <c r="N6" s="467"/>
      <c r="O6" s="467"/>
      <c r="P6" s="467"/>
      <c r="Q6" s="467"/>
      <c r="R6" s="467"/>
      <c r="S6" s="467"/>
      <c r="T6" s="23"/>
      <c r="U6" s="23"/>
      <c r="V6" s="23"/>
      <c r="W6" s="23"/>
    </row>
    <row r="7" spans="1:23" ht="18" customHeight="1" x14ac:dyDescent="0.25">
      <c r="A7" s="23"/>
      <c r="B7" s="25"/>
      <c r="C7" s="356" t="s">
        <v>298</v>
      </c>
      <c r="D7" s="23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6"/>
      <c r="Q7" s="23"/>
      <c r="R7" s="23"/>
      <c r="S7" s="23"/>
      <c r="T7" s="23"/>
      <c r="U7" s="23"/>
      <c r="V7" s="23"/>
      <c r="W7" s="23"/>
    </row>
    <row r="8" spans="1:23" ht="18" customHeight="1" x14ac:dyDescent="0.25">
      <c r="A8" s="23"/>
      <c r="B8" s="25"/>
      <c r="C8" s="357" t="s">
        <v>65</v>
      </c>
      <c r="D8" s="23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6"/>
      <c r="Q8" s="23"/>
      <c r="R8" s="23"/>
      <c r="S8" s="23"/>
      <c r="T8" s="23"/>
      <c r="U8" s="23"/>
      <c r="V8" s="23"/>
      <c r="W8" s="23"/>
    </row>
    <row r="9" spans="1:23" ht="18" customHeight="1" x14ac:dyDescent="0.25">
      <c r="A9" s="23"/>
      <c r="B9" s="25"/>
      <c r="C9" s="355" t="s">
        <v>47</v>
      </c>
      <c r="D9" s="28"/>
      <c r="E9" s="28"/>
      <c r="F9" s="28"/>
      <c r="G9" s="28"/>
      <c r="H9" s="28"/>
      <c r="I9" s="28"/>
      <c r="J9" s="28"/>
      <c r="K9" s="26"/>
      <c r="L9" s="26"/>
      <c r="M9" s="26"/>
      <c r="N9" s="26"/>
      <c r="O9" s="23"/>
      <c r="P9" s="26"/>
      <c r="Q9" s="23"/>
      <c r="R9" s="23"/>
      <c r="S9" s="23"/>
      <c r="T9" s="23"/>
      <c r="U9" s="23"/>
      <c r="V9" s="23"/>
      <c r="W9" s="23"/>
    </row>
    <row r="10" spans="1:23" ht="22.7" customHeight="1" x14ac:dyDescent="0.25">
      <c r="A10" s="23"/>
      <c r="B10" s="25"/>
      <c r="C10" s="355" t="s">
        <v>258</v>
      </c>
      <c r="D10" s="355"/>
      <c r="E10" s="355"/>
      <c r="F10" s="355"/>
      <c r="G10" s="355"/>
      <c r="H10" s="355"/>
      <c r="I10" s="355"/>
      <c r="J10" s="355"/>
      <c r="K10" s="355"/>
      <c r="L10" s="355"/>
      <c r="M10" s="355"/>
      <c r="N10" s="355"/>
      <c r="O10" s="355"/>
      <c r="P10" s="355"/>
      <c r="Q10" s="355"/>
      <c r="R10" s="355"/>
      <c r="S10" s="355"/>
      <c r="T10" s="23"/>
      <c r="U10" s="23"/>
      <c r="V10" s="23"/>
      <c r="W10" s="23"/>
    </row>
    <row r="11" spans="1:23" ht="22.7" customHeight="1" x14ac:dyDescent="0.2">
      <c r="A11" s="23"/>
      <c r="B11" s="29"/>
      <c r="C11" s="355" t="s">
        <v>48</v>
      </c>
      <c r="D11" s="355"/>
      <c r="E11" s="355"/>
      <c r="F11" s="355"/>
      <c r="G11" s="355"/>
      <c r="H11" s="355"/>
      <c r="I11" s="355"/>
      <c r="J11" s="355"/>
      <c r="K11" s="355"/>
      <c r="L11" s="355"/>
      <c r="M11" s="355"/>
      <c r="N11" s="355"/>
      <c r="O11" s="355"/>
      <c r="P11" s="355"/>
      <c r="Q11" s="355"/>
      <c r="R11" s="355"/>
      <c r="S11" s="355"/>
      <c r="T11" s="23"/>
      <c r="U11" s="23"/>
      <c r="V11" s="23"/>
      <c r="W11" s="23"/>
    </row>
    <row r="12" spans="1:23" ht="22.7" customHeight="1" x14ac:dyDescent="0.2">
      <c r="A12" s="23"/>
      <c r="B12" s="26"/>
      <c r="C12" s="355" t="s">
        <v>259</v>
      </c>
      <c r="D12" s="355"/>
      <c r="E12" s="355"/>
      <c r="F12" s="355"/>
      <c r="G12" s="355"/>
      <c r="H12" s="355"/>
      <c r="I12" s="355"/>
      <c r="J12" s="355"/>
      <c r="K12" s="355"/>
      <c r="L12" s="355"/>
      <c r="M12" s="355"/>
      <c r="N12" s="355"/>
      <c r="O12" s="355"/>
      <c r="P12" s="355"/>
      <c r="Q12" s="355"/>
      <c r="R12" s="355"/>
      <c r="S12" s="355"/>
      <c r="T12" s="23"/>
      <c r="U12" s="23"/>
      <c r="V12" s="23"/>
      <c r="W12" s="23"/>
    </row>
    <row r="13" spans="1:23" ht="22.7" customHeight="1" x14ac:dyDescent="0.2">
      <c r="A13" s="23"/>
      <c r="B13" s="26"/>
      <c r="C13" s="355" t="s">
        <v>180</v>
      </c>
      <c r="D13" s="355"/>
      <c r="E13" s="355"/>
      <c r="F13" s="355"/>
      <c r="G13" s="355"/>
      <c r="H13" s="355"/>
      <c r="I13" s="355"/>
      <c r="J13" s="355"/>
      <c r="K13" s="355"/>
      <c r="L13" s="355"/>
      <c r="M13" s="355"/>
      <c r="N13" s="355"/>
      <c r="O13" s="355"/>
      <c r="P13" s="355"/>
      <c r="Q13" s="355"/>
      <c r="R13" s="355"/>
      <c r="S13" s="355"/>
      <c r="T13" s="23"/>
      <c r="U13" s="23"/>
      <c r="V13" s="23"/>
      <c r="W13" s="23"/>
    </row>
    <row r="14" spans="1:23" ht="22.7" customHeight="1" x14ac:dyDescent="0.2">
      <c r="A14" s="23"/>
      <c r="B14" s="26"/>
      <c r="C14" s="355" t="s">
        <v>181</v>
      </c>
      <c r="D14" s="355"/>
      <c r="E14" s="355"/>
      <c r="F14" s="355"/>
      <c r="G14" s="355"/>
      <c r="H14" s="355"/>
      <c r="I14" s="355"/>
      <c r="J14" s="355"/>
      <c r="K14" s="355"/>
      <c r="L14" s="355"/>
      <c r="M14" s="355"/>
      <c r="N14" s="355"/>
      <c r="O14" s="355"/>
      <c r="P14" s="355"/>
      <c r="Q14" s="355"/>
      <c r="R14" s="355"/>
      <c r="S14" s="355"/>
      <c r="T14" s="23"/>
      <c r="U14" s="23"/>
      <c r="V14" s="23"/>
      <c r="W14" s="23"/>
    </row>
    <row r="15" spans="1:23" ht="22.7" customHeight="1" x14ac:dyDescent="0.2">
      <c r="A15" s="23"/>
      <c r="B15" s="26"/>
      <c r="C15" s="27" t="s">
        <v>386</v>
      </c>
      <c r="D15" s="363"/>
      <c r="E15" s="363"/>
      <c r="F15" s="363"/>
      <c r="G15" s="363"/>
      <c r="H15" s="363"/>
      <c r="I15" s="363"/>
      <c r="J15" s="363"/>
      <c r="K15" s="363"/>
      <c r="L15" s="363"/>
      <c r="M15" s="363"/>
      <c r="N15" s="363"/>
      <c r="O15" s="363"/>
      <c r="P15" s="363"/>
      <c r="Q15" s="363"/>
      <c r="R15" s="363"/>
      <c r="S15" s="363"/>
      <c r="T15" s="23"/>
      <c r="U15" s="23"/>
      <c r="V15" s="23"/>
      <c r="W15" s="23"/>
    </row>
    <row r="16" spans="1:23" ht="22.7" customHeight="1" x14ac:dyDescent="0.2">
      <c r="A16" s="23"/>
      <c r="B16" s="26"/>
      <c r="C16" s="304" t="s">
        <v>388</v>
      </c>
      <c r="D16" s="363"/>
      <c r="E16" s="363"/>
      <c r="F16" s="363"/>
      <c r="G16" s="363"/>
      <c r="H16" s="363"/>
      <c r="I16" s="363"/>
      <c r="J16" s="363"/>
      <c r="K16" s="363"/>
      <c r="L16" s="363"/>
      <c r="M16" s="363"/>
      <c r="N16" s="363"/>
      <c r="O16" s="363"/>
      <c r="P16" s="363"/>
      <c r="Q16" s="363"/>
      <c r="R16" s="363"/>
      <c r="S16" s="363"/>
      <c r="T16" s="23"/>
      <c r="U16" s="23"/>
      <c r="V16" s="23"/>
      <c r="W16" s="23"/>
    </row>
    <row r="17" spans="1:23" ht="22.7" customHeight="1" x14ac:dyDescent="0.25">
      <c r="A17" s="23"/>
      <c r="B17" s="25"/>
      <c r="C17" s="217" t="s">
        <v>182</v>
      </c>
      <c r="D17" s="355"/>
      <c r="E17" s="355"/>
      <c r="F17" s="355"/>
      <c r="G17" s="355"/>
      <c r="H17" s="355"/>
      <c r="I17" s="355"/>
      <c r="J17" s="355"/>
      <c r="K17" s="355"/>
      <c r="L17" s="355"/>
      <c r="M17" s="355"/>
      <c r="N17" s="355"/>
      <c r="O17" s="355"/>
      <c r="P17" s="355"/>
      <c r="Q17" s="355"/>
      <c r="R17" s="355"/>
      <c r="S17" s="355"/>
      <c r="T17" s="23"/>
      <c r="U17" s="23"/>
      <c r="V17" s="23"/>
      <c r="W17" s="23"/>
    </row>
    <row r="18" spans="1:23" ht="22.7" customHeight="1" x14ac:dyDescent="0.2">
      <c r="A18" s="23"/>
      <c r="B18" s="26"/>
      <c r="C18" s="27" t="s">
        <v>183</v>
      </c>
      <c r="D18" s="363"/>
      <c r="E18" s="363"/>
      <c r="F18" s="363"/>
      <c r="G18" s="363"/>
      <c r="H18" s="363"/>
      <c r="I18" s="363"/>
      <c r="J18" s="363"/>
      <c r="K18" s="363"/>
      <c r="L18" s="363"/>
      <c r="M18" s="363"/>
      <c r="N18" s="363"/>
      <c r="O18" s="363"/>
      <c r="P18" s="363"/>
      <c r="Q18" s="363"/>
      <c r="R18" s="363"/>
      <c r="S18" s="363"/>
      <c r="T18" s="23"/>
      <c r="U18" s="23"/>
      <c r="V18" s="23"/>
      <c r="W18" s="23"/>
    </row>
    <row r="19" spans="1:23" ht="22.7" customHeight="1" x14ac:dyDescent="0.2">
      <c r="A19" s="23"/>
      <c r="B19" s="29"/>
      <c r="C19" s="27" t="s">
        <v>184</v>
      </c>
      <c r="D19" s="363"/>
      <c r="E19" s="363"/>
      <c r="F19" s="363"/>
      <c r="G19" s="363"/>
      <c r="H19" s="363"/>
      <c r="I19" s="363"/>
      <c r="J19" s="363"/>
      <c r="K19" s="363"/>
      <c r="L19" s="363"/>
      <c r="M19" s="363"/>
      <c r="N19" s="363"/>
      <c r="O19" s="363"/>
      <c r="P19" s="363"/>
      <c r="Q19" s="363"/>
      <c r="R19" s="363"/>
      <c r="S19" s="363"/>
      <c r="T19" s="23"/>
      <c r="U19" s="23"/>
      <c r="V19" s="23"/>
      <c r="W19" s="23"/>
    </row>
    <row r="20" spans="1:23" ht="22.7" customHeight="1" x14ac:dyDescent="0.2">
      <c r="A20" s="23"/>
      <c r="B20" s="26"/>
      <c r="C20" s="27" t="s">
        <v>228</v>
      </c>
      <c r="D20" s="363"/>
      <c r="E20" s="363"/>
      <c r="F20" s="363"/>
      <c r="G20" s="363"/>
      <c r="H20" s="363"/>
      <c r="I20" s="363"/>
      <c r="J20" s="363"/>
      <c r="K20" s="363"/>
      <c r="L20" s="363"/>
      <c r="M20" s="363"/>
      <c r="N20" s="363"/>
      <c r="O20" s="363"/>
      <c r="P20" s="363"/>
      <c r="Q20" s="363"/>
      <c r="R20" s="363"/>
      <c r="S20" s="363"/>
      <c r="T20" s="23"/>
      <c r="U20" s="23"/>
      <c r="V20" s="23"/>
      <c r="W20" s="23"/>
    </row>
    <row r="21" spans="1:23" ht="22.7" customHeight="1" x14ac:dyDescent="0.2">
      <c r="A21" s="23"/>
      <c r="B21" s="26"/>
      <c r="C21" s="27" t="s">
        <v>260</v>
      </c>
      <c r="D21" s="363"/>
      <c r="E21" s="363"/>
      <c r="F21" s="363"/>
      <c r="G21" s="363"/>
      <c r="H21" s="363"/>
      <c r="I21" s="363"/>
      <c r="J21" s="363"/>
      <c r="K21" s="363"/>
      <c r="L21" s="363"/>
      <c r="M21" s="363"/>
      <c r="N21" s="363"/>
      <c r="O21" s="363"/>
      <c r="P21" s="363"/>
      <c r="Q21" s="363"/>
      <c r="R21" s="363"/>
      <c r="S21" s="363"/>
      <c r="T21" s="23"/>
      <c r="U21" s="23"/>
      <c r="V21" s="23"/>
      <c r="W21" s="23"/>
    </row>
    <row r="22" spans="1:23" ht="22.7" customHeight="1" x14ac:dyDescent="0.2">
      <c r="A22" s="23"/>
      <c r="B22" s="26"/>
      <c r="C22" s="355" t="s">
        <v>262</v>
      </c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355"/>
      <c r="P22" s="355"/>
      <c r="Q22" s="355"/>
      <c r="R22" s="355"/>
      <c r="S22" s="355"/>
      <c r="T22" s="23"/>
      <c r="U22" s="23"/>
      <c r="V22" s="23"/>
      <c r="W22" s="23"/>
    </row>
    <row r="23" spans="1:23" ht="22.7" customHeight="1" x14ac:dyDescent="0.2">
      <c r="A23" s="23"/>
      <c r="B23" s="26"/>
      <c r="C23" s="355" t="s">
        <v>261</v>
      </c>
      <c r="D23" s="355"/>
      <c r="E23" s="355"/>
      <c r="F23" s="355"/>
      <c r="G23" s="355"/>
      <c r="H23" s="355"/>
      <c r="I23" s="355"/>
      <c r="J23" s="355"/>
      <c r="K23" s="355"/>
      <c r="L23" s="355"/>
      <c r="M23" s="355"/>
      <c r="N23" s="355"/>
      <c r="O23" s="355"/>
      <c r="P23" s="355"/>
      <c r="Q23" s="355"/>
      <c r="R23" s="355"/>
      <c r="S23" s="355"/>
      <c r="T23" s="23"/>
      <c r="U23" s="23"/>
      <c r="V23" s="23"/>
      <c r="W23" s="23"/>
    </row>
    <row r="24" spans="1:23" ht="22.7" customHeight="1" x14ac:dyDescent="0.2">
      <c r="A24" s="23"/>
      <c r="B24" s="26"/>
      <c r="C24" s="355" t="s">
        <v>263</v>
      </c>
      <c r="D24" s="355"/>
      <c r="E24" s="355"/>
      <c r="F24" s="355"/>
      <c r="G24" s="355"/>
      <c r="H24" s="355"/>
      <c r="I24" s="355"/>
      <c r="J24" s="355"/>
      <c r="K24" s="355"/>
      <c r="L24" s="355"/>
      <c r="M24" s="355"/>
      <c r="N24" s="355"/>
      <c r="O24" s="355"/>
      <c r="P24" s="355"/>
      <c r="Q24" s="355"/>
      <c r="R24" s="355"/>
      <c r="S24" s="355"/>
      <c r="T24" s="23"/>
      <c r="U24" s="23"/>
      <c r="V24" s="23"/>
      <c r="W24" s="23"/>
    </row>
    <row r="25" spans="1:23" ht="22.7" customHeight="1" x14ac:dyDescent="0.2">
      <c r="A25" s="23"/>
      <c r="B25" s="26"/>
      <c r="C25" s="355" t="s">
        <v>185</v>
      </c>
      <c r="D25" s="355"/>
      <c r="E25" s="355"/>
      <c r="F25" s="355"/>
      <c r="G25" s="355"/>
      <c r="H25" s="355"/>
      <c r="I25" s="355"/>
      <c r="J25" s="355"/>
      <c r="K25" s="355"/>
      <c r="L25" s="355"/>
      <c r="M25" s="355"/>
      <c r="N25" s="355"/>
      <c r="O25" s="355"/>
      <c r="P25" s="355"/>
      <c r="Q25" s="355"/>
      <c r="R25" s="355"/>
      <c r="S25" s="355"/>
      <c r="T25" s="23"/>
      <c r="U25" s="23"/>
      <c r="V25" s="23"/>
      <c r="W25" s="23"/>
    </row>
    <row r="26" spans="1:23" ht="22.7" customHeight="1" x14ac:dyDescent="0.2">
      <c r="A26" s="23"/>
      <c r="B26" s="26"/>
      <c r="C26" s="355" t="s">
        <v>218</v>
      </c>
      <c r="D26" s="355"/>
      <c r="E26" s="355"/>
      <c r="F26" s="355"/>
      <c r="G26" s="355"/>
      <c r="H26" s="355"/>
      <c r="I26" s="355"/>
      <c r="J26" s="355"/>
      <c r="K26" s="355"/>
      <c r="L26" s="355"/>
      <c r="M26" s="355"/>
      <c r="N26" s="355"/>
      <c r="O26" s="355"/>
      <c r="P26" s="355"/>
      <c r="Q26" s="355"/>
      <c r="R26" s="355"/>
      <c r="S26" s="355"/>
      <c r="T26" s="23"/>
      <c r="U26" s="23"/>
      <c r="V26" s="23"/>
      <c r="W26" s="23"/>
    </row>
    <row r="27" spans="1:23" ht="22.7" customHeight="1" x14ac:dyDescent="0.25">
      <c r="A27" s="23"/>
      <c r="B27" s="25"/>
      <c r="C27" s="355" t="s">
        <v>186</v>
      </c>
      <c r="D27" s="355"/>
      <c r="E27" s="355"/>
      <c r="F27" s="355"/>
      <c r="G27" s="355"/>
      <c r="H27" s="355"/>
      <c r="I27" s="355"/>
      <c r="J27" s="355"/>
      <c r="K27" s="355"/>
      <c r="L27" s="355"/>
      <c r="M27" s="355"/>
      <c r="N27" s="355"/>
      <c r="O27" s="355"/>
      <c r="P27" s="355"/>
      <c r="Q27" s="355"/>
      <c r="R27" s="355"/>
      <c r="S27" s="355"/>
      <c r="T27" s="23"/>
      <c r="U27" s="23"/>
      <c r="V27" s="23"/>
      <c r="W27" s="23"/>
    </row>
    <row r="28" spans="1:23" ht="22.7" customHeight="1" x14ac:dyDescent="0.25">
      <c r="A28" s="23"/>
      <c r="B28" s="25"/>
      <c r="C28" s="355" t="s">
        <v>187</v>
      </c>
      <c r="D28" s="355"/>
      <c r="E28" s="355"/>
      <c r="F28" s="355"/>
      <c r="G28" s="355"/>
      <c r="H28" s="355"/>
      <c r="I28" s="355"/>
      <c r="J28" s="355"/>
      <c r="K28" s="355"/>
      <c r="L28" s="355"/>
      <c r="M28" s="355"/>
      <c r="N28" s="355"/>
      <c r="O28" s="355"/>
      <c r="P28" s="355"/>
      <c r="Q28" s="355"/>
      <c r="R28" s="355"/>
      <c r="S28" s="355"/>
      <c r="T28" s="23"/>
      <c r="U28" s="23"/>
      <c r="V28" s="23"/>
      <c r="W28" s="23"/>
    </row>
    <row r="29" spans="1:23" ht="22.7" customHeight="1" x14ac:dyDescent="0.25">
      <c r="A29" s="23"/>
      <c r="B29" s="25"/>
      <c r="C29" s="355" t="s">
        <v>219</v>
      </c>
      <c r="D29" s="355"/>
      <c r="E29" s="355"/>
      <c r="F29" s="355"/>
      <c r="G29" s="355"/>
      <c r="H29" s="355"/>
      <c r="I29" s="355"/>
      <c r="J29" s="355"/>
      <c r="K29" s="355"/>
      <c r="L29" s="355"/>
      <c r="M29" s="355"/>
      <c r="N29" s="355"/>
      <c r="O29" s="355"/>
      <c r="P29" s="355"/>
      <c r="Q29" s="355"/>
      <c r="R29" s="355"/>
      <c r="S29" s="355"/>
      <c r="T29" s="23"/>
      <c r="U29" s="23"/>
      <c r="V29" s="23"/>
      <c r="W29" s="23"/>
    </row>
    <row r="30" spans="1:23" ht="22.7" customHeight="1" x14ac:dyDescent="0.25">
      <c r="A30" s="23"/>
      <c r="B30" s="25"/>
      <c r="C30" s="355" t="s">
        <v>188</v>
      </c>
      <c r="D30" s="355"/>
      <c r="E30" s="355"/>
      <c r="F30" s="355"/>
      <c r="G30" s="355"/>
      <c r="H30" s="355"/>
      <c r="I30" s="355"/>
      <c r="J30" s="355"/>
      <c r="K30" s="355"/>
      <c r="L30" s="355"/>
      <c r="M30" s="355"/>
      <c r="N30" s="355"/>
      <c r="O30" s="355"/>
      <c r="P30" s="355"/>
      <c r="Q30" s="355"/>
      <c r="R30" s="355"/>
      <c r="S30" s="355"/>
      <c r="T30" s="23"/>
      <c r="U30" s="23"/>
      <c r="V30" s="23"/>
      <c r="W30" s="23"/>
    </row>
    <row r="31" spans="1:23" ht="22.7" customHeight="1" x14ac:dyDescent="0.25">
      <c r="A31" s="23"/>
      <c r="B31" s="25"/>
      <c r="C31" s="355" t="s">
        <v>189</v>
      </c>
      <c r="D31" s="355"/>
      <c r="E31" s="355"/>
      <c r="F31" s="355"/>
      <c r="G31" s="355"/>
      <c r="H31" s="355"/>
      <c r="I31" s="355"/>
      <c r="J31" s="355"/>
      <c r="K31" s="355"/>
      <c r="L31" s="355"/>
      <c r="M31" s="355"/>
      <c r="N31" s="355"/>
      <c r="O31" s="355"/>
      <c r="P31" s="355"/>
      <c r="Q31" s="355"/>
      <c r="R31" s="355"/>
      <c r="S31" s="355"/>
      <c r="T31" s="23"/>
      <c r="U31" s="23"/>
      <c r="V31" s="23"/>
      <c r="W31" s="23"/>
    </row>
    <row r="32" spans="1:23" ht="22.7" customHeight="1" x14ac:dyDescent="0.25">
      <c r="A32" s="23"/>
      <c r="B32" s="25"/>
      <c r="C32" s="217" t="s">
        <v>190</v>
      </c>
      <c r="D32" s="355"/>
      <c r="E32" s="355"/>
      <c r="F32" s="355"/>
      <c r="G32" s="355"/>
      <c r="H32" s="355"/>
      <c r="I32" s="355"/>
      <c r="J32" s="355"/>
      <c r="K32" s="355"/>
      <c r="L32" s="355"/>
      <c r="M32" s="355"/>
      <c r="N32" s="355"/>
      <c r="O32" s="355"/>
      <c r="P32" s="355"/>
      <c r="Q32" s="355"/>
      <c r="R32" s="355"/>
      <c r="S32" s="355"/>
      <c r="T32" s="23"/>
      <c r="U32" s="23"/>
      <c r="V32" s="23"/>
      <c r="W32" s="23"/>
    </row>
    <row r="33" spans="1:23" ht="22.5" customHeight="1" x14ac:dyDescent="0.2">
      <c r="A33" s="23"/>
      <c r="B33" s="23"/>
      <c r="C33" s="217" t="s">
        <v>354</v>
      </c>
      <c r="D33" s="404"/>
      <c r="E33" s="355"/>
      <c r="F33" s="355"/>
      <c r="G33" s="355"/>
      <c r="H33" s="355"/>
      <c r="I33" s="355"/>
      <c r="J33" s="355"/>
      <c r="K33" s="355"/>
      <c r="L33" s="355"/>
      <c r="M33" s="355"/>
      <c r="N33" s="355"/>
      <c r="O33" s="355"/>
      <c r="P33" s="355"/>
      <c r="Q33" s="355"/>
      <c r="R33" s="355"/>
      <c r="S33" s="355"/>
      <c r="T33" s="23"/>
      <c r="U33" s="23"/>
      <c r="V33" s="23"/>
      <c r="W33" s="23"/>
    </row>
    <row r="34" spans="1:23" ht="22.5" customHeight="1" x14ac:dyDescent="0.2">
      <c r="A34" s="23"/>
      <c r="B34" s="23"/>
      <c r="C34" s="217" t="s">
        <v>353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</row>
    <row r="35" spans="1:23" ht="22.5" customHeight="1" x14ac:dyDescent="0.25">
      <c r="A35" s="23"/>
      <c r="B35" s="316"/>
      <c r="C35" s="217" t="s">
        <v>355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</row>
    <row r="36" spans="1:23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1:23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1:23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</row>
    <row r="39" spans="1:23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</row>
  </sheetData>
  <mergeCells count="6">
    <mergeCell ref="C6:S6"/>
    <mergeCell ref="U1:W1"/>
    <mergeCell ref="U2:W2"/>
    <mergeCell ref="C3:S3"/>
    <mergeCell ref="C4:S4"/>
    <mergeCell ref="C5:S5"/>
  </mergeCells>
  <hyperlinks>
    <hyperlink ref="C8" r:id="rId1" tooltip="blocked::http://www.isdscotland.org/Health-Topics/Waiting-Times/Cancer/" display="http://www.isdscotland.org/Health-Topics/Waiting-Times/Cancer/"/>
    <hyperlink ref="C3" location="KPI_1!A1" display="1. Overall uptake of screening"/>
    <hyperlink ref="C5" location="KPI_3!A1" display="3. Positive screening test result rate"/>
    <hyperlink ref="U1:W1" location="Cover!A1" display="back to Cover Page"/>
    <hyperlink ref="U2:W2" location="Notes!A1" display="back to Notes"/>
    <hyperlink ref="C4" location="KPI_2!A1" display="2. Overall uptake of screening by Scottish Index of Multiple Deprivation (SIMD) 2009"/>
    <hyperlink ref="C6" location="KPI_4!A1" display="4. Time from screening test result date to date colonoscopy performed"/>
    <hyperlink ref="C9" location="KPI_5!A1" display="5. Percentage of people with a positive screening test result going on to have a colonoscopy performed"/>
    <hyperlink ref="C10" location="KPI_6!A1" display="6. Colonoscopy completion rate"/>
    <hyperlink ref="C11" location="KPI_7!A1" display="7. Percentage of colonoscopic complications"/>
    <hyperlink ref="C12" location="KPI_8!A1" display="8. Crude cancer detection rate"/>
    <hyperlink ref="C13" location="'KPI_9-11'!A1" display="9. Percentage of people with screen detected cancers that are Dukes' Stage A"/>
    <hyperlink ref="C14" location="'KPI_9-11'!A18" display="10. Percentage of people with screen detected cancers that are Dukes' Stage B"/>
    <hyperlink ref="C15" location="'KPI_9-11'!A35" display="11. Percentage of people with colorectal cancer staged as Dukes' C"/>
    <hyperlink ref="C17" location="'KPI_12-14'!A3" display="13. Percentage of people with colorectal cancer staged as Dukes' D"/>
    <hyperlink ref="C18" location="'KPI_12-14'!A20" display="14. Percentage of people with colorectal cancer staged as Dukes' Not known"/>
    <hyperlink ref="C19" location="KPI_15!A1" display="15. Percentage of people with colorectal cancer where the stage has not yet been supplied"/>
    <hyperlink ref="C20" location="KPI_16!A1" display="16. Percentage of people with colorectal cancer that has a recorded stage"/>
    <hyperlink ref="C22" location="KPI_18!A1" display="18. Percentage of polyp cancers"/>
    <hyperlink ref="C23" location="KPI_19!A1" display="19. Overall adenoma detection rate"/>
    <hyperlink ref="C24" location="KPI_20!A1" display="20. High risk adenoma detection rate"/>
    <hyperlink ref="C25" location="KPI_21!A1" display="21. Positive Predictive Value of current screening test to cancer"/>
    <hyperlink ref="C26" location="KPI_22!A1" display="22. Positive Predictive Value of all adenomas where adenoma is the most serious diagnosis"/>
    <hyperlink ref="C27" location="KPI_23!A1" display="23. Positive Predictive Value of current screening test to high risk adenoma"/>
    <hyperlink ref="C28" location="KPI_24!A1" display="24. Positive Predictive Value of current screening test to high risk adenoma or cancer"/>
    <hyperlink ref="C29" location="KPI_25!A1" display="25. Positive Predictive Value of current screening test to any adenoma or cancer diagnosis"/>
    <hyperlink ref="C30" location="'KPI_26-28'!A1" display="26. Percentage of people with screen detected cancers that are malignant neoplasms of the colon (ICD-10 C18)"/>
    <hyperlink ref="C31" location="'KPI_26-28'!A18" display="27. Percentage of people with screen detected cancers that are malignant neoplasms of the rectosigmoid junction (ICD-10 C19)"/>
    <hyperlink ref="C32" location="'KPI_26-28'!A35" display="28. Percentage of people with a colorectal cancer that is a malignant neoplasm of the rectum (ICD-10 C20)"/>
    <hyperlink ref="C32:S32" location="'KPI_26-28'!A18" display="27. Percentage of people with a colorectal cancer that is a malignant neoplasm of the rectosigmoid junction (ICD-10 C19)"/>
    <hyperlink ref="C3:S3" location="KPI_1!A1" display="1. Overall uptake of screening"/>
    <hyperlink ref="C33:C35" location="'KPI_26-28'!A18" display="27. Percentage of people with a colorectal cancer that is a malignant neoplasm of the rectosigmoid junction (ICD-10 C19)"/>
    <hyperlink ref="C33" location="'A1-Population by sex and HB'!A1" display="Appendix 1 - Screening population by sex and HB"/>
    <hyperlink ref="C34" location="'A2-Population by age and HB'!A1" display="Appendix 2 - Screening population by age and HB"/>
    <hyperlink ref="C35" location="'A3-Popn. by deprivation and HB'!A1" display="Appendix 3 - Screening population by deprivation and HB"/>
    <hyperlink ref="U3" location="'FOBT-FIT test comparison'!A1" display="back to Test comparison"/>
    <hyperlink ref="C21" location="KPI_17!A1" display="17. Percentage of people that had a polyp cancer detected"/>
  </hyperlinks>
  <pageMargins left="0.62992125984251968" right="0.23622047244094491" top="0.39370078740157483" bottom="0.31496062992125984" header="0" footer="7.874015748031496E-2"/>
  <pageSetup paperSize="9" scale="65" orientation="landscape" r:id="rId2"/>
  <headerFooter>
    <oddFooter>&amp;C&amp;12November 2019 data submission&amp;R&amp;12Page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zoomScale="90" zoomScaleNormal="90" workbookViewId="0">
      <selection activeCell="D14" sqref="D14"/>
    </sheetView>
  </sheetViews>
  <sheetFormatPr defaultColWidth="9.140625" defaultRowHeight="12.75" x14ac:dyDescent="0.2"/>
  <cols>
    <col min="1" max="1" width="14.5703125" style="57" customWidth="1" collapsed="1"/>
    <col min="2" max="2" width="10" style="57" bestFit="1" customWidth="1" collapsed="1"/>
    <col min="3" max="3" width="10.85546875" style="57" bestFit="1" customWidth="1" collapsed="1"/>
    <col min="4" max="4" width="12" style="57" bestFit="1" customWidth="1" collapsed="1"/>
    <col min="5" max="5" width="7.140625" style="57" customWidth="1" collapsed="1"/>
    <col min="6" max="6" width="9.140625" style="57" collapsed="1"/>
    <col min="7" max="7" width="5.140625" style="57" bestFit="1" customWidth="1" collapsed="1"/>
    <col min="8" max="16384" width="9.140625" style="57" collapsed="1"/>
  </cols>
  <sheetData>
    <row r="1" spans="1:15" x14ac:dyDescent="0.2">
      <c r="A1" s="261" t="s">
        <v>447</v>
      </c>
      <c r="B1" s="261"/>
      <c r="C1" s="261"/>
      <c r="D1" s="261"/>
      <c r="E1" s="261"/>
      <c r="F1" s="261"/>
      <c r="G1" s="261"/>
    </row>
    <row r="3" spans="1:15" x14ac:dyDescent="0.2">
      <c r="A3" s="358" t="s">
        <v>432</v>
      </c>
    </row>
    <row r="5" spans="1:15" x14ac:dyDescent="0.2">
      <c r="A5" s="448"/>
      <c r="B5" s="448"/>
      <c r="C5" s="469" t="s">
        <v>446</v>
      </c>
      <c r="D5" s="470"/>
      <c r="E5" s="470"/>
      <c r="F5" s="470"/>
      <c r="G5" s="470"/>
      <c r="H5" s="470"/>
      <c r="I5" s="470"/>
      <c r="J5" s="470"/>
      <c r="K5" s="470"/>
      <c r="L5" s="470"/>
      <c r="M5" s="470"/>
      <c r="N5" s="470"/>
      <c r="O5" s="471"/>
    </row>
    <row r="6" spans="1:15" x14ac:dyDescent="0.2">
      <c r="A6" s="451" t="s">
        <v>319</v>
      </c>
      <c r="B6" s="450" t="s">
        <v>444</v>
      </c>
      <c r="C6" s="447" t="s">
        <v>302</v>
      </c>
      <c r="D6" s="447" t="s">
        <v>303</v>
      </c>
      <c r="E6" s="447" t="s">
        <v>304</v>
      </c>
      <c r="F6" s="447" t="s">
        <v>305</v>
      </c>
      <c r="G6" s="447" t="s">
        <v>306</v>
      </c>
      <c r="H6" s="447" t="s">
        <v>307</v>
      </c>
      <c r="I6" s="447" t="s">
        <v>308</v>
      </c>
      <c r="J6" s="447" t="s">
        <v>309</v>
      </c>
      <c r="K6" s="447" t="s">
        <v>310</v>
      </c>
      <c r="L6" s="447" t="s">
        <v>333</v>
      </c>
      <c r="M6" s="447" t="s">
        <v>389</v>
      </c>
      <c r="N6" s="449" t="s">
        <v>393</v>
      </c>
      <c r="O6" s="449" t="s">
        <v>431</v>
      </c>
    </row>
    <row r="7" spans="1:15" x14ac:dyDescent="0.2">
      <c r="A7" s="408" t="s">
        <v>377</v>
      </c>
      <c r="B7" s="408" t="s">
        <v>320</v>
      </c>
      <c r="C7" s="408">
        <v>25.517971719166994</v>
      </c>
      <c r="D7" s="409">
        <v>25.072369083124499</v>
      </c>
      <c r="E7" s="379">
        <v>25.353214151797115</v>
      </c>
      <c r="F7">
        <v>25.322880531565211</v>
      </c>
      <c r="G7" s="57">
        <v>25.267106777070492</v>
      </c>
      <c r="H7">
        <v>24.485697090146274</v>
      </c>
      <c r="I7">
        <v>24.542620753337239</v>
      </c>
      <c r="J7">
        <v>25.725205930130016</v>
      </c>
      <c r="K7">
        <v>26.409314175541596</v>
      </c>
      <c r="L7">
        <v>26.279800511217584</v>
      </c>
      <c r="M7">
        <v>25.451959907947828</v>
      </c>
      <c r="N7">
        <v>24.396610641023464</v>
      </c>
      <c r="O7">
        <v>23.909109100357654</v>
      </c>
    </row>
    <row r="8" spans="1:15" x14ac:dyDescent="0.2">
      <c r="A8" s="408" t="s">
        <v>377</v>
      </c>
      <c r="B8" s="408" t="s">
        <v>321</v>
      </c>
      <c r="C8" s="408">
        <v>27.549897201703647</v>
      </c>
      <c r="D8" s="409">
        <v>27.67005444308526</v>
      </c>
      <c r="E8" s="379">
        <v>27.62349773319637</v>
      </c>
      <c r="F8">
        <v>27.767424440418591</v>
      </c>
      <c r="G8">
        <v>28.217679949757521</v>
      </c>
      <c r="H8">
        <v>27.982470883970823</v>
      </c>
      <c r="I8">
        <v>28.016651396245344</v>
      </c>
      <c r="J8">
        <v>28.699453331411799</v>
      </c>
      <c r="K8">
        <v>29.252465696393511</v>
      </c>
      <c r="L8">
        <v>29.055898177090956</v>
      </c>
      <c r="M8">
        <v>27.493939268947823</v>
      </c>
      <c r="N8">
        <v>26.089679679158753</v>
      </c>
      <c r="O8">
        <v>25.432906644285435</v>
      </c>
    </row>
    <row r="9" spans="1:15" x14ac:dyDescent="0.2">
      <c r="A9" s="408" t="s">
        <v>377</v>
      </c>
      <c r="B9" s="408" t="s">
        <v>322</v>
      </c>
      <c r="C9" s="408">
        <v>26.580653443548609</v>
      </c>
      <c r="D9" s="409">
        <v>26.442602972910475</v>
      </c>
      <c r="E9" s="379">
        <v>26.557559708907533</v>
      </c>
      <c r="F9">
        <v>26.610897208422262</v>
      </c>
      <c r="G9">
        <v>26.813354664666299</v>
      </c>
      <c r="H9">
        <v>26.309949439902496</v>
      </c>
      <c r="I9">
        <v>26.363601103317627</v>
      </c>
      <c r="J9">
        <v>27.293419383838927</v>
      </c>
      <c r="K9">
        <v>27.917687067492807</v>
      </c>
      <c r="L9">
        <v>27.7521257966803</v>
      </c>
      <c r="M9">
        <v>26.541804140964921</v>
      </c>
      <c r="N9">
        <v>25.31121110100365</v>
      </c>
      <c r="O9">
        <v>24.731364626075365</v>
      </c>
    </row>
    <row r="10" spans="1:15" x14ac:dyDescent="0.2">
      <c r="A10" s="408" t="s">
        <v>378</v>
      </c>
      <c r="B10" s="408" t="s">
        <v>320</v>
      </c>
      <c r="C10" s="408">
        <v>0.50953895878273747</v>
      </c>
      <c r="D10" s="409">
        <v>0.50045666312263715</v>
      </c>
      <c r="E10" s="379">
        <v>0.49657855652222016</v>
      </c>
      <c r="F10">
        <v>0.48991593282012691</v>
      </c>
      <c r="G10">
        <v>0.4791766794990156</v>
      </c>
      <c r="H10">
        <v>0.45139474056527196</v>
      </c>
      <c r="I10">
        <v>0.44684340970678571</v>
      </c>
      <c r="J10">
        <v>0.47594758232891826</v>
      </c>
      <c r="K10">
        <v>0.4972350153872635</v>
      </c>
      <c r="L10">
        <v>0.47840105718861425</v>
      </c>
      <c r="M10">
        <v>0.42912218354771214</v>
      </c>
      <c r="N10">
        <v>0.39732218124254692</v>
      </c>
      <c r="O10">
        <v>0.38099550647108626</v>
      </c>
    </row>
    <row r="11" spans="1:15" x14ac:dyDescent="0.2">
      <c r="A11" s="408" t="s">
        <v>378</v>
      </c>
      <c r="B11" s="408" t="s">
        <v>321</v>
      </c>
      <c r="C11" s="408">
        <v>0.47967269120001405</v>
      </c>
      <c r="D11" s="409">
        <v>0.48313612203291473</v>
      </c>
      <c r="E11" s="379">
        <v>0.47690731250657703</v>
      </c>
      <c r="F11">
        <v>0.47772004684594971</v>
      </c>
      <c r="G11">
        <v>0.48254581949645198</v>
      </c>
      <c r="H11">
        <v>0.46775983799472004</v>
      </c>
      <c r="I11">
        <v>0.46042371540106863</v>
      </c>
      <c r="J11">
        <v>0.47588409290734873</v>
      </c>
      <c r="K11">
        <v>0.49234468439528589</v>
      </c>
      <c r="L11">
        <v>0.47908786127974101</v>
      </c>
      <c r="M11">
        <v>0.42756474572532521</v>
      </c>
      <c r="N11">
        <v>0.39564690287209603</v>
      </c>
      <c r="O11">
        <v>0.37940980194719892</v>
      </c>
    </row>
    <row r="12" spans="1:15" x14ac:dyDescent="0.2">
      <c r="A12" s="408" t="s">
        <v>378</v>
      </c>
      <c r="B12" s="408" t="s">
        <v>322</v>
      </c>
      <c r="C12" s="408">
        <v>0.49359761486503206</v>
      </c>
      <c r="D12" s="409">
        <v>0.49174694594013069</v>
      </c>
      <c r="E12" s="379">
        <v>0.4866571371106535</v>
      </c>
      <c r="F12">
        <v>0.48401171117748076</v>
      </c>
      <c r="G12">
        <v>0.48171570543788667</v>
      </c>
      <c r="H12">
        <v>0.46090504174410235</v>
      </c>
      <c r="I12">
        <v>0.45503282921872229</v>
      </c>
      <c r="J12">
        <v>0.47691430356612197</v>
      </c>
      <c r="K12">
        <v>0.49578026961795635</v>
      </c>
      <c r="L12">
        <v>0.47989992096891809</v>
      </c>
      <c r="M12">
        <v>0.42920976659167992</v>
      </c>
      <c r="N12">
        <v>0.39736400208424155</v>
      </c>
      <c r="O12">
        <v>0.38096108786261612</v>
      </c>
    </row>
  </sheetData>
  <mergeCells count="1">
    <mergeCell ref="C5:O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60"/>
  <sheetViews>
    <sheetView zoomScale="80" zoomScaleNormal="80" workbookViewId="0">
      <selection activeCell="A8" sqref="A8"/>
    </sheetView>
  </sheetViews>
  <sheetFormatPr defaultColWidth="9.140625" defaultRowHeight="12.75" x14ac:dyDescent="0.2"/>
  <cols>
    <col min="1" max="2" width="9.140625" style="57" collapsed="1"/>
    <col min="3" max="3" width="9.140625" style="57" customWidth="1" collapsed="1"/>
    <col min="4" max="8" width="10.85546875" style="283" customWidth="1" collapsed="1"/>
    <col min="9" max="9" width="12.140625" style="283" bestFit="1" customWidth="1" collapsed="1"/>
    <col min="10" max="30" width="10.85546875" style="283" customWidth="1" collapsed="1"/>
    <col min="31" max="33" width="10.85546875" style="75" customWidth="1" collapsed="1"/>
    <col min="34" max="16384" width="9.140625" style="57" collapsed="1"/>
  </cols>
  <sheetData>
    <row r="1" spans="1:33" x14ac:dyDescent="0.2">
      <c r="A1" s="261" t="s">
        <v>408</v>
      </c>
      <c r="B1" s="261"/>
      <c r="C1" s="261"/>
      <c r="D1" s="261"/>
      <c r="E1" s="261"/>
      <c r="F1" s="261"/>
      <c r="G1" s="261"/>
      <c r="H1" s="261"/>
      <c r="I1" s="261"/>
    </row>
    <row r="2" spans="1:33" x14ac:dyDescent="0.2">
      <c r="A2" s="74"/>
      <c r="B2" s="74"/>
      <c r="C2" s="74"/>
      <c r="D2" s="284"/>
      <c r="E2" s="284"/>
      <c r="F2" s="284"/>
      <c r="H2" s="284"/>
      <c r="I2" s="284"/>
      <c r="J2" s="3"/>
      <c r="K2" s="3"/>
      <c r="L2" s="3"/>
    </row>
    <row r="3" spans="1:33" x14ac:dyDescent="0.2">
      <c r="A3" s="57" t="s">
        <v>407</v>
      </c>
      <c r="B3" s="74"/>
      <c r="C3" s="74"/>
      <c r="D3" s="284"/>
      <c r="E3" s="284"/>
      <c r="F3" s="284"/>
      <c r="G3" s="284"/>
      <c r="H3" s="284"/>
      <c r="I3" s="284"/>
      <c r="K3" s="3"/>
    </row>
    <row r="4" spans="1:33" x14ac:dyDescent="0.2">
      <c r="A4" s="74"/>
      <c r="B4" s="74"/>
      <c r="C4" s="74"/>
      <c r="D4" s="284"/>
      <c r="E4" s="284"/>
      <c r="F4" s="284"/>
      <c r="G4" s="284"/>
      <c r="H4" s="284"/>
      <c r="I4" s="3"/>
      <c r="K4" s="3"/>
    </row>
    <row r="5" spans="1:33" x14ac:dyDescent="0.2">
      <c r="A5" s="278" t="s">
        <v>51</v>
      </c>
      <c r="B5" s="75"/>
      <c r="D5" s="3"/>
      <c r="E5" s="285"/>
      <c r="F5" s="285"/>
      <c r="G5" s="286"/>
      <c r="H5" s="285"/>
      <c r="I5" s="3"/>
      <c r="J5" s="3"/>
      <c r="K5" s="3"/>
      <c r="L5" s="3"/>
    </row>
    <row r="6" spans="1:33" x14ac:dyDescent="0.2">
      <c r="A6" s="278" t="s">
        <v>52</v>
      </c>
      <c r="B6" s="75"/>
    </row>
    <row r="7" spans="1:33" x14ac:dyDescent="0.2">
      <c r="C7" s="279"/>
      <c r="D7" s="287" t="s">
        <v>107</v>
      </c>
      <c r="E7" s="287" t="s">
        <v>108</v>
      </c>
      <c r="F7" s="287" t="s">
        <v>109</v>
      </c>
      <c r="G7" s="287" t="s">
        <v>110</v>
      </c>
      <c r="H7" s="287" t="s">
        <v>111</v>
      </c>
      <c r="I7" s="287" t="s">
        <v>112</v>
      </c>
      <c r="J7" s="287" t="s">
        <v>113</v>
      </c>
      <c r="K7" s="287" t="s">
        <v>114</v>
      </c>
      <c r="L7" s="287" t="s">
        <v>115</v>
      </c>
      <c r="M7" s="287" t="s">
        <v>116</v>
      </c>
      <c r="N7" s="287" t="s">
        <v>117</v>
      </c>
      <c r="O7" s="287" t="s">
        <v>118</v>
      </c>
      <c r="P7" s="287" t="s">
        <v>119</v>
      </c>
      <c r="Q7" s="287" t="s">
        <v>120</v>
      </c>
      <c r="R7" s="287" t="s">
        <v>121</v>
      </c>
      <c r="S7" s="287" t="s">
        <v>122</v>
      </c>
      <c r="T7" s="287" t="s">
        <v>123</v>
      </c>
      <c r="U7" s="287" t="s">
        <v>124</v>
      </c>
      <c r="V7" s="287" t="s">
        <v>125</v>
      </c>
      <c r="W7" s="287" t="s">
        <v>126</v>
      </c>
      <c r="X7" s="287" t="s">
        <v>127</v>
      </c>
      <c r="Y7" s="287" t="s">
        <v>128</v>
      </c>
      <c r="Z7" s="287" t="s">
        <v>129</v>
      </c>
      <c r="AA7" s="287" t="s">
        <v>130</v>
      </c>
      <c r="AB7" s="287" t="s">
        <v>131</v>
      </c>
      <c r="AC7" s="287" t="s">
        <v>132</v>
      </c>
      <c r="AD7" s="287" t="s">
        <v>133</v>
      </c>
      <c r="AE7" s="288" t="s">
        <v>134</v>
      </c>
      <c r="AF7" s="288" t="s">
        <v>135</v>
      </c>
      <c r="AG7" s="288" t="s">
        <v>136</v>
      </c>
    </row>
    <row r="8" spans="1:33" x14ac:dyDescent="0.2">
      <c r="A8" s="358" t="s">
        <v>432</v>
      </c>
      <c r="B8" s="75"/>
      <c r="D8" s="330" t="s">
        <v>91</v>
      </c>
      <c r="E8" s="330" t="s">
        <v>91</v>
      </c>
      <c r="F8" s="330" t="s">
        <v>91</v>
      </c>
      <c r="G8" s="330" t="s">
        <v>91</v>
      </c>
      <c r="H8" s="330" t="s">
        <v>91</v>
      </c>
      <c r="I8" s="330" t="s">
        <v>92</v>
      </c>
      <c r="J8" s="330" t="s">
        <v>92</v>
      </c>
      <c r="K8" s="330" t="s">
        <v>92</v>
      </c>
      <c r="L8" s="330" t="s">
        <v>92</v>
      </c>
      <c r="M8" s="330" t="s">
        <v>92</v>
      </c>
      <c r="N8" s="330" t="s">
        <v>93</v>
      </c>
      <c r="O8" s="330" t="s">
        <v>93</v>
      </c>
      <c r="P8" s="330" t="s">
        <v>93</v>
      </c>
      <c r="Q8" s="330" t="s">
        <v>93</v>
      </c>
      <c r="R8" s="330" t="s">
        <v>93</v>
      </c>
      <c r="S8" s="330" t="s">
        <v>94</v>
      </c>
      <c r="T8" s="330" t="s">
        <v>94</v>
      </c>
      <c r="U8" s="330" t="s">
        <v>94</v>
      </c>
      <c r="V8" s="330" t="s">
        <v>94</v>
      </c>
      <c r="W8" s="330" t="s">
        <v>94</v>
      </c>
      <c r="X8" s="330" t="s">
        <v>95</v>
      </c>
      <c r="Y8" s="330" t="s">
        <v>95</v>
      </c>
      <c r="Z8" s="330" t="s">
        <v>95</v>
      </c>
      <c r="AA8" s="330" t="s">
        <v>95</v>
      </c>
      <c r="AB8" s="330" t="s">
        <v>95</v>
      </c>
      <c r="AC8" s="330" t="s">
        <v>96</v>
      </c>
      <c r="AD8" s="330" t="s">
        <v>96</v>
      </c>
      <c r="AE8" s="330" t="s">
        <v>96</v>
      </c>
      <c r="AF8" s="330" t="s">
        <v>96</v>
      </c>
      <c r="AG8" s="330" t="s">
        <v>96</v>
      </c>
    </row>
    <row r="9" spans="1:33" ht="13.5" thickBot="1" x14ac:dyDescent="0.25">
      <c r="A9" s="280"/>
      <c r="B9" s="281"/>
      <c r="C9" s="281"/>
      <c r="D9" s="331" t="b">
        <f>D7=D10</f>
        <v>1</v>
      </c>
      <c r="E9" s="331" t="b">
        <f t="shared" ref="E9:AG9" si="0">E7=E10</f>
        <v>1</v>
      </c>
      <c r="F9" s="331" t="b">
        <f t="shared" si="0"/>
        <v>1</v>
      </c>
      <c r="G9" s="331" t="b">
        <f t="shared" si="0"/>
        <v>1</v>
      </c>
      <c r="H9" s="331" t="b">
        <f t="shared" si="0"/>
        <v>1</v>
      </c>
      <c r="I9" s="331" t="b">
        <f t="shared" si="0"/>
        <v>1</v>
      </c>
      <c r="J9" s="331" t="b">
        <f t="shared" si="0"/>
        <v>1</v>
      </c>
      <c r="K9" s="331" t="b">
        <f t="shared" si="0"/>
        <v>1</v>
      </c>
      <c r="L9" s="331" t="b">
        <f t="shared" si="0"/>
        <v>1</v>
      </c>
      <c r="M9" s="331" t="b">
        <f t="shared" si="0"/>
        <v>1</v>
      </c>
      <c r="N9" s="331" t="b">
        <f t="shared" si="0"/>
        <v>1</v>
      </c>
      <c r="O9" s="331" t="b">
        <f t="shared" si="0"/>
        <v>1</v>
      </c>
      <c r="P9" s="331" t="b">
        <f t="shared" si="0"/>
        <v>1</v>
      </c>
      <c r="Q9" s="331" t="b">
        <f t="shared" si="0"/>
        <v>1</v>
      </c>
      <c r="R9" s="331" t="b">
        <f t="shared" si="0"/>
        <v>1</v>
      </c>
      <c r="S9" s="331" t="b">
        <f t="shared" si="0"/>
        <v>1</v>
      </c>
      <c r="T9" s="331" t="b">
        <f t="shared" si="0"/>
        <v>1</v>
      </c>
      <c r="U9" s="331" t="b">
        <f t="shared" si="0"/>
        <v>1</v>
      </c>
      <c r="V9" s="331" t="b">
        <f t="shared" si="0"/>
        <v>1</v>
      </c>
      <c r="W9" s="331" t="b">
        <f t="shared" si="0"/>
        <v>1</v>
      </c>
      <c r="X9" s="331" t="b">
        <f t="shared" si="0"/>
        <v>1</v>
      </c>
      <c r="Y9" s="331" t="b">
        <f t="shared" si="0"/>
        <v>1</v>
      </c>
      <c r="Z9" s="331" t="b">
        <f t="shared" si="0"/>
        <v>1</v>
      </c>
      <c r="AA9" s="331" t="b">
        <f t="shared" si="0"/>
        <v>1</v>
      </c>
      <c r="AB9" s="331" t="b">
        <f t="shared" si="0"/>
        <v>1</v>
      </c>
      <c r="AC9" s="331" t="b">
        <f t="shared" si="0"/>
        <v>1</v>
      </c>
      <c r="AD9" s="331" t="b">
        <f t="shared" si="0"/>
        <v>1</v>
      </c>
      <c r="AE9" s="331" t="b">
        <f t="shared" si="0"/>
        <v>1</v>
      </c>
      <c r="AF9" s="331" t="b">
        <f t="shared" si="0"/>
        <v>1</v>
      </c>
      <c r="AG9" s="331" t="b">
        <f t="shared" si="0"/>
        <v>1</v>
      </c>
    </row>
    <row r="10" spans="1:33" s="282" customFormat="1" x14ac:dyDescent="0.2">
      <c r="A10" s="347" t="s">
        <v>105</v>
      </c>
      <c r="B10" s="345" t="s">
        <v>106</v>
      </c>
      <c r="C10" s="346" t="s">
        <v>50</v>
      </c>
      <c r="D10" s="57" t="s">
        <v>107</v>
      </c>
      <c r="E10" s="57" t="s">
        <v>108</v>
      </c>
      <c r="F10" s="57" t="s">
        <v>109</v>
      </c>
      <c r="G10" s="57" t="s">
        <v>110</v>
      </c>
      <c r="H10" s="57" t="s">
        <v>111</v>
      </c>
      <c r="I10" s="57" t="s">
        <v>112</v>
      </c>
      <c r="J10" s="57" t="s">
        <v>113</v>
      </c>
      <c r="K10" s="57" t="s">
        <v>114</v>
      </c>
      <c r="L10" s="57" t="s">
        <v>115</v>
      </c>
      <c r="M10" s="57" t="s">
        <v>116</v>
      </c>
      <c r="N10" s="57" t="s">
        <v>117</v>
      </c>
      <c r="O10" s="57" t="s">
        <v>118</v>
      </c>
      <c r="P10" s="57" t="s">
        <v>119</v>
      </c>
      <c r="Q10" s="57" t="s">
        <v>120</v>
      </c>
      <c r="R10" s="57" t="s">
        <v>121</v>
      </c>
      <c r="S10" s="57" t="s">
        <v>122</v>
      </c>
      <c r="T10" s="57" t="s">
        <v>123</v>
      </c>
      <c r="U10" s="57" t="s">
        <v>124</v>
      </c>
      <c r="V10" s="57" t="s">
        <v>125</v>
      </c>
      <c r="W10" s="57" t="s">
        <v>126</v>
      </c>
      <c r="X10" s="57" t="s">
        <v>127</v>
      </c>
      <c r="Y10" s="57" t="s">
        <v>128</v>
      </c>
      <c r="Z10" s="57" t="s">
        <v>129</v>
      </c>
      <c r="AA10" s="57" t="s">
        <v>130</v>
      </c>
      <c r="AB10" s="57" t="s">
        <v>131</v>
      </c>
      <c r="AC10" s="57" t="s">
        <v>132</v>
      </c>
      <c r="AD10" s="57" t="s">
        <v>133</v>
      </c>
      <c r="AE10" s="57" t="s">
        <v>134</v>
      </c>
      <c r="AF10" s="57" t="s">
        <v>135</v>
      </c>
      <c r="AG10" s="57" t="s">
        <v>136</v>
      </c>
    </row>
    <row r="11" spans="1:33" s="3" customFormat="1" x14ac:dyDescent="0.2">
      <c r="A11" s="57" t="s">
        <v>137</v>
      </c>
      <c r="B11" s="57" t="s">
        <v>138</v>
      </c>
      <c r="C11" s="409">
        <v>1</v>
      </c>
      <c r="D11" s="409">
        <v>2.7096779684276933</v>
      </c>
      <c r="E11" s="409">
        <v>1.8851978093543473E-2</v>
      </c>
      <c r="F11" s="409">
        <v>80.445580837306409</v>
      </c>
      <c r="G11" s="409">
        <v>1.0977987506988767E-2</v>
      </c>
      <c r="H11" s="409">
        <v>87.601081611244638</v>
      </c>
      <c r="I11" s="409">
        <v>0.29268292682926828</v>
      </c>
      <c r="J11" s="409">
        <v>2.2265811821743615E-4</v>
      </c>
      <c r="K11" s="409">
        <v>79.465752819891051</v>
      </c>
      <c r="L11" s="409">
        <v>1.2899660333547057E-4</v>
      </c>
      <c r="M11" s="409">
        <v>86.978786456810369</v>
      </c>
      <c r="N11" s="409">
        <v>0.10617009981904275</v>
      </c>
      <c r="O11" s="409">
        <v>2.9327053792283828E-5</v>
      </c>
      <c r="P11" s="409">
        <v>79.388897957872445</v>
      </c>
      <c r="Q11" s="409">
        <v>1.6983664802464651E-5</v>
      </c>
      <c r="R11" s="409">
        <v>86.930040486004827</v>
      </c>
      <c r="S11" s="409">
        <v>1.9574447261226317E-2</v>
      </c>
      <c r="T11" s="409">
        <v>9.9732930830136053E-7</v>
      </c>
      <c r="U11" s="409">
        <v>79.353153742269185</v>
      </c>
      <c r="V11" s="409">
        <v>5.7745644990634131E-7</v>
      </c>
      <c r="W11" s="409">
        <v>86.907372720551635</v>
      </c>
      <c r="X11" s="409">
        <v>0.91191392349582612</v>
      </c>
      <c r="Y11" s="409">
        <v>2.1545977779214073E-3</v>
      </c>
      <c r="Z11" s="409">
        <v>79.719624355836586</v>
      </c>
      <c r="AA11" s="409">
        <v>1.2499354773782979E-3</v>
      </c>
      <c r="AB11" s="409">
        <v>87.139876227268999</v>
      </c>
      <c r="AC11" s="409">
        <v>0.15882961826636355</v>
      </c>
      <c r="AD11" s="409">
        <v>6.5615762680558602E-5</v>
      </c>
      <c r="AE11" s="409">
        <v>79.41061524402501</v>
      </c>
      <c r="AF11" s="409">
        <v>3.8003284893555024E-5</v>
      </c>
      <c r="AG11" s="409">
        <v>86.943813895097833</v>
      </c>
    </row>
    <row r="12" spans="1:33" s="3" customFormat="1" x14ac:dyDescent="0.2">
      <c r="A12" s="57" t="s">
        <v>137</v>
      </c>
      <c r="B12" s="57" t="s">
        <v>138</v>
      </c>
      <c r="C12" s="409">
        <v>10</v>
      </c>
      <c r="D12" s="409">
        <v>2.7096779684276933</v>
      </c>
      <c r="E12" s="409">
        <v>0.16839932859838094</v>
      </c>
      <c r="F12" s="409">
        <v>31.500187567936877</v>
      </c>
      <c r="G12" s="409">
        <v>0.10255010318318705</v>
      </c>
      <c r="H12" s="409">
        <v>43.040682865671982</v>
      </c>
      <c r="I12" s="409">
        <v>0.29268292682926828</v>
      </c>
      <c r="J12" s="409">
        <v>2.1966686041912566E-3</v>
      </c>
      <c r="K12" s="409">
        <v>28.173990947033278</v>
      </c>
      <c r="L12" s="409">
        <v>1.2798517308237807E-3</v>
      </c>
      <c r="M12" s="409">
        <v>40.236019765605896</v>
      </c>
      <c r="N12" s="409">
        <v>0.10617009981904275</v>
      </c>
      <c r="O12" s="409">
        <v>2.9182252990290672E-4</v>
      </c>
      <c r="P12" s="409">
        <v>27.906396993268096</v>
      </c>
      <c r="Q12" s="409">
        <v>1.693497084898205E-4</v>
      </c>
      <c r="R12" s="409">
        <v>40.012887422621574</v>
      </c>
      <c r="S12" s="409">
        <v>1.9574447261226317E-2</v>
      </c>
      <c r="T12" s="409">
        <v>9.9641582823469221E-6</v>
      </c>
      <c r="U12" s="409">
        <v>27.781553814344733</v>
      </c>
      <c r="V12" s="409">
        <v>5.7715005416309132E-6</v>
      </c>
      <c r="W12" s="409">
        <v>39.908937756684082</v>
      </c>
      <c r="X12" s="409">
        <v>0.91191392349582612</v>
      </c>
      <c r="Y12" s="409">
        <v>2.0681207207874325E-2</v>
      </c>
      <c r="Z12" s="409">
        <v>29.0502545772292</v>
      </c>
      <c r="AA12" s="409">
        <v>1.2201856869525355E-2</v>
      </c>
      <c r="AB12" s="409">
        <v>40.969594118356838</v>
      </c>
      <c r="AC12" s="409">
        <v>0.15882961826636355</v>
      </c>
      <c r="AD12" s="409">
        <v>6.5132897002207661E-4</v>
      </c>
      <c r="AE12" s="409">
        <v>27.982127036534386</v>
      </c>
      <c r="AF12" s="409">
        <v>3.7840652265328E-4</v>
      </c>
      <c r="AG12" s="409">
        <v>40.07599047373369</v>
      </c>
    </row>
    <row r="13" spans="1:33" s="3" customFormat="1" x14ac:dyDescent="0.2">
      <c r="A13" s="57" t="s">
        <v>137</v>
      </c>
      <c r="B13" s="57" t="s">
        <v>138</v>
      </c>
      <c r="C13" s="409">
        <v>20</v>
      </c>
      <c r="D13" s="409">
        <v>2.7096779684276933</v>
      </c>
      <c r="E13" s="409">
        <v>0.30257844184485483</v>
      </c>
      <c r="F13" s="409">
        <v>20.356098718422157</v>
      </c>
      <c r="G13" s="409">
        <v>0.19151240986943976</v>
      </c>
      <c r="H13" s="409">
        <v>28.788392802514011</v>
      </c>
      <c r="I13" s="409">
        <v>0.29268292682926828</v>
      </c>
      <c r="J13" s="409">
        <v>4.3291622880485808E-3</v>
      </c>
      <c r="K13" s="409">
        <v>16.599235330962966</v>
      </c>
      <c r="L13" s="409">
        <v>2.5376852914332764E-3</v>
      </c>
      <c r="M13" s="409">
        <v>25.34755048247732</v>
      </c>
      <c r="N13" s="409">
        <v>0.10617009981904275</v>
      </c>
      <c r="O13" s="409">
        <v>5.804687967609658E-4</v>
      </c>
      <c r="P13" s="409">
        <v>16.290062187895604</v>
      </c>
      <c r="Q13" s="409">
        <v>3.3762547078639216E-4</v>
      </c>
      <c r="R13" s="409">
        <v>25.069647593442408</v>
      </c>
      <c r="S13" s="409">
        <v>1.9574447261226317E-2</v>
      </c>
      <c r="T13" s="409">
        <v>1.9908066030326626E-5</v>
      </c>
      <c r="U13" s="409">
        <v>16.145336919920833</v>
      </c>
      <c r="V13" s="409">
        <v>1.1536201883722758E-5</v>
      </c>
      <c r="W13" s="409">
        <v>24.939925267123321</v>
      </c>
      <c r="X13" s="409">
        <v>0.91191392349582612</v>
      </c>
      <c r="Y13" s="409">
        <v>3.9629801090806702E-2</v>
      </c>
      <c r="Z13" s="409">
        <v>17.602849301075114</v>
      </c>
      <c r="AA13" s="409">
        <v>2.3782297355800577E-2</v>
      </c>
      <c r="AB13" s="409">
        <v>26.256260292151268</v>
      </c>
      <c r="AC13" s="409">
        <v>0.15882961826636355</v>
      </c>
      <c r="AD13" s="409">
        <v>1.2921330716494513E-3</v>
      </c>
      <c r="AE13" s="409">
        <v>16.377700014049736</v>
      </c>
      <c r="AF13" s="409">
        <v>7.5323946280771419E-4</v>
      </c>
      <c r="AG13" s="409">
        <v>25.148315475416048</v>
      </c>
    </row>
    <row r="14" spans="1:33" s="3" customFormat="1" x14ac:dyDescent="0.2">
      <c r="A14" s="57" t="s">
        <v>137</v>
      </c>
      <c r="B14" s="57" t="s">
        <v>138</v>
      </c>
      <c r="C14" s="409">
        <v>30</v>
      </c>
      <c r="D14" s="409">
        <v>2.7096779684276933</v>
      </c>
      <c r="E14" s="409">
        <v>0.4134720417451036</v>
      </c>
      <c r="F14" s="409">
        <v>15.74205373129721</v>
      </c>
      <c r="G14" s="409">
        <v>0.26987886946082446</v>
      </c>
      <c r="H14" s="409">
        <v>22.278849661268964</v>
      </c>
      <c r="I14" s="409">
        <v>0.29268292682926828</v>
      </c>
      <c r="J14" s="409">
        <v>6.4008999512459776E-3</v>
      </c>
      <c r="K14" s="409">
        <v>11.863857406807208</v>
      </c>
      <c r="L14" s="409">
        <v>3.7741991323705019E-3</v>
      </c>
      <c r="M14" s="409">
        <v>18.586441657868104</v>
      </c>
      <c r="N14" s="409">
        <v>0.10617009981904275</v>
      </c>
      <c r="O14" s="409">
        <v>8.6600294581176587E-4</v>
      </c>
      <c r="P14" s="409">
        <v>11.538710057520991</v>
      </c>
      <c r="Q14" s="409">
        <v>5.0483997755670625E-4</v>
      </c>
      <c r="R14" s="409">
        <v>18.284243534952786</v>
      </c>
      <c r="S14" s="409">
        <v>1.9574447261226317E-2</v>
      </c>
      <c r="T14" s="409">
        <v>2.9831800259689854E-5</v>
      </c>
      <c r="U14" s="409">
        <v>11.386014456262814</v>
      </c>
      <c r="V14" s="409">
        <v>1.7294119029104309E-5</v>
      </c>
      <c r="W14" s="409">
        <v>18.142906218848303</v>
      </c>
      <c r="X14" s="409">
        <v>0.91191392349582612</v>
      </c>
      <c r="Y14" s="409">
        <v>5.7097701539534092E-2</v>
      </c>
      <c r="Z14" s="409">
        <v>12.911040575371793</v>
      </c>
      <c r="AA14" s="409">
        <v>3.4797848120774244E-2</v>
      </c>
      <c r="AB14" s="409">
        <v>19.569583824730749</v>
      </c>
      <c r="AC14" s="409">
        <v>0.15882961826636355</v>
      </c>
      <c r="AD14" s="409">
        <v>1.9227262829836472E-3</v>
      </c>
      <c r="AE14" s="409">
        <v>11.631017249834736</v>
      </c>
      <c r="AF14" s="409">
        <v>1.1245615167008163E-3</v>
      </c>
      <c r="AG14" s="409">
        <v>18.369868661904661</v>
      </c>
    </row>
    <row r="15" spans="1:33" s="3" customFormat="1" x14ac:dyDescent="0.2">
      <c r="A15" s="57" t="s">
        <v>137</v>
      </c>
      <c r="B15" s="57" t="s">
        <v>138</v>
      </c>
      <c r="C15" s="409">
        <v>40</v>
      </c>
      <c r="D15" s="409">
        <v>2.7096779684276933</v>
      </c>
      <c r="E15" s="409">
        <v>0.50753391103569612</v>
      </c>
      <c r="F15" s="409">
        <v>13.199129500903062</v>
      </c>
      <c r="G15" s="409">
        <v>0.33975895328104994</v>
      </c>
      <c r="H15" s="409">
        <v>18.535889150054953</v>
      </c>
      <c r="I15" s="409">
        <v>0.29268292682926828</v>
      </c>
      <c r="J15" s="409">
        <v>8.4150358721040985E-3</v>
      </c>
      <c r="K15" s="409">
        <v>9.2878202441313178</v>
      </c>
      <c r="L15" s="409">
        <v>4.9900591627088957E-3</v>
      </c>
      <c r="M15" s="409">
        <v>14.724415264176658</v>
      </c>
      <c r="N15" s="409">
        <v>0.10617009981904275</v>
      </c>
      <c r="O15" s="409">
        <v>1.1484872080672098E-3</v>
      </c>
      <c r="P15" s="409">
        <v>8.954746243867838</v>
      </c>
      <c r="Q15" s="409">
        <v>6.7100569692235751E-4</v>
      </c>
      <c r="R15" s="409">
        <v>14.408780222140253</v>
      </c>
      <c r="S15" s="409">
        <v>1.9574447261226317E-2</v>
      </c>
      <c r="T15" s="409">
        <v>3.9735437549739094E-5</v>
      </c>
      <c r="U15" s="409">
        <v>8.7978389899904048</v>
      </c>
      <c r="V15" s="409">
        <v>2.304526692980388E-5</v>
      </c>
      <c r="W15" s="409">
        <v>14.260877360984983</v>
      </c>
      <c r="X15" s="409">
        <v>0.91191392349582612</v>
      </c>
      <c r="Y15" s="409">
        <v>7.3285974486081054E-2</v>
      </c>
      <c r="Z15" s="409">
        <v>10.352895275972624</v>
      </c>
      <c r="AA15" s="409">
        <v>4.5297707646714237E-2</v>
      </c>
      <c r="AB15" s="409">
        <v>15.746369641427254</v>
      </c>
      <c r="AC15" s="409">
        <v>0.15882961826636355</v>
      </c>
      <c r="AD15" s="409">
        <v>2.5434088099775503E-3</v>
      </c>
      <c r="AE15" s="409">
        <v>9.0494421365113062</v>
      </c>
      <c r="AF15" s="409">
        <v>1.4924337530222644E-3</v>
      </c>
      <c r="AG15" s="409">
        <v>14.498293753156267</v>
      </c>
    </row>
    <row r="16" spans="1:33" s="3" customFormat="1" x14ac:dyDescent="0.2">
      <c r="A16" s="57" t="s">
        <v>137</v>
      </c>
      <c r="B16" s="57" t="s">
        <v>138</v>
      </c>
      <c r="C16" s="409">
        <v>50</v>
      </c>
      <c r="D16" s="409">
        <v>2.7096779684276933</v>
      </c>
      <c r="E16" s="409">
        <v>0.58888931868434735</v>
      </c>
      <c r="F16" s="409">
        <v>11.578568496563163</v>
      </c>
      <c r="G16" s="409">
        <v>0.4026955497460406</v>
      </c>
      <c r="H16" s="409">
        <v>16.096980675107186</v>
      </c>
      <c r="I16" s="409">
        <v>0.29268292682926828</v>
      </c>
      <c r="J16" s="409">
        <v>1.0374486409278388E-2</v>
      </c>
      <c r="K16" s="409">
        <v>7.6679868323119447</v>
      </c>
      <c r="L16" s="409">
        <v>6.1859007475889138E-3</v>
      </c>
      <c r="M16" s="409">
        <v>12.225812290497572</v>
      </c>
      <c r="N16" s="409">
        <v>0.10617009981904275</v>
      </c>
      <c r="O16" s="409">
        <v>1.4279819760161289E-3</v>
      </c>
      <c r="P16" s="409">
        <v>7.330522167554264</v>
      </c>
      <c r="Q16" s="409">
        <v>8.3613487964195648E-4</v>
      </c>
      <c r="R16" s="409">
        <v>11.901837137977902</v>
      </c>
      <c r="S16" s="409">
        <v>1.9574447261226317E-2</v>
      </c>
      <c r="T16" s="409">
        <v>4.9619054046542903E-5</v>
      </c>
      <c r="U16" s="409">
        <v>7.1710660091713745</v>
      </c>
      <c r="V16" s="409">
        <v>2.8789660489016482E-5</v>
      </c>
      <c r="W16" s="409">
        <v>11.749742901743025</v>
      </c>
      <c r="X16" s="409">
        <v>0.91191392349582612</v>
      </c>
      <c r="Y16" s="409">
        <v>8.8357671335096657E-2</v>
      </c>
      <c r="Z16" s="409">
        <v>8.740104350877008</v>
      </c>
      <c r="AA16" s="409">
        <v>5.5324962865787294E-2</v>
      </c>
      <c r="AB16" s="409">
        <v>13.27004680868073</v>
      </c>
      <c r="AC16" s="409">
        <v>0.15882961826636355</v>
      </c>
      <c r="AD16" s="409">
        <v>3.1544678831241864E-3</v>
      </c>
      <c r="AE16" s="409">
        <v>7.4266004581163267</v>
      </c>
      <c r="AF16" s="409">
        <v>1.8569156689970912E-3</v>
      </c>
      <c r="AG16" s="409">
        <v>11.993797048613292</v>
      </c>
    </row>
    <row r="17" spans="1:33" s="3" customFormat="1" x14ac:dyDescent="0.2">
      <c r="A17" s="57" t="s">
        <v>137</v>
      </c>
      <c r="B17" s="57" t="s">
        <v>138</v>
      </c>
      <c r="C17" s="409">
        <v>100</v>
      </c>
      <c r="D17" s="409">
        <v>2.7096779684276933</v>
      </c>
      <c r="E17" s="409">
        <v>0.87959454014690186</v>
      </c>
      <c r="F17" s="409">
        <v>8.0386302832739727</v>
      </c>
      <c r="G17" s="409">
        <v>0.64602922664330864</v>
      </c>
      <c r="H17" s="409">
        <v>10.658199428426405</v>
      </c>
      <c r="I17" s="409">
        <v>0.29268292682926828</v>
      </c>
      <c r="J17" s="409">
        <v>1.9439602180319274E-2</v>
      </c>
      <c r="K17" s="409">
        <v>4.2436213415190362</v>
      </c>
      <c r="L17" s="409">
        <v>1.1885153110061848E-2</v>
      </c>
      <c r="M17" s="409">
        <v>6.7591276061507788</v>
      </c>
      <c r="N17" s="409">
        <v>0.10617009981904275</v>
      </c>
      <c r="O17" s="409">
        <v>2.7826072240885961E-3</v>
      </c>
      <c r="P17" s="409">
        <v>3.9010522063179813</v>
      </c>
      <c r="Q17" s="409">
        <v>1.6466469280354812E-3</v>
      </c>
      <c r="R17" s="409">
        <v>6.419550371041149</v>
      </c>
      <c r="S17" s="409">
        <v>1.9574447261226317E-2</v>
      </c>
      <c r="T17" s="409">
        <v>9.873945982312755E-5</v>
      </c>
      <c r="U17" s="409">
        <v>3.7369517212018741</v>
      </c>
      <c r="V17" s="409">
        <v>5.7410831336553092E-5</v>
      </c>
      <c r="W17" s="409">
        <v>6.258724384132913</v>
      </c>
      <c r="X17" s="409">
        <v>0.91191392349582612</v>
      </c>
      <c r="Y17" s="409">
        <v>0.15096367675929168</v>
      </c>
      <c r="Z17" s="409">
        <v>5.30474421874339</v>
      </c>
      <c r="AA17" s="409">
        <v>9.9560758539912975E-2</v>
      </c>
      <c r="AB17" s="409">
        <v>7.8328560371189475</v>
      </c>
      <c r="AC17" s="409">
        <v>0.15882961826636355</v>
      </c>
      <c r="AD17" s="409">
        <v>6.0746451901537608E-3</v>
      </c>
      <c r="AE17" s="409">
        <v>3.999183085644034</v>
      </c>
      <c r="AF17" s="409">
        <v>3.630449417675435E-3</v>
      </c>
      <c r="AG17" s="409">
        <v>6.5163325825409997</v>
      </c>
    </row>
    <row r="18" spans="1:33" s="3" customFormat="1" x14ac:dyDescent="0.2">
      <c r="A18" s="57" t="s">
        <v>137</v>
      </c>
      <c r="B18" s="57" t="s">
        <v>138</v>
      </c>
      <c r="C18" s="409">
        <v>150</v>
      </c>
      <c r="D18" s="409">
        <v>2.7096779684276933</v>
      </c>
      <c r="E18" s="409">
        <v>1.0661350274775534</v>
      </c>
      <c r="F18" s="409">
        <v>6.7149227041246267</v>
      </c>
      <c r="G18" s="409">
        <v>0.8167477671317902</v>
      </c>
      <c r="H18" s="409">
        <v>8.6089490773656543</v>
      </c>
      <c r="I18" s="409">
        <v>0.29268292682926828</v>
      </c>
      <c r="J18" s="409">
        <v>2.7472364348107667E-2</v>
      </c>
      <c r="K18" s="409">
        <v>3.0403011977075067</v>
      </c>
      <c r="L18" s="409">
        <v>1.7164563051464292E-2</v>
      </c>
      <c r="M18" s="409">
        <v>4.7793051538124045</v>
      </c>
      <c r="N18" s="409">
        <v>0.10617009981904275</v>
      </c>
      <c r="O18" s="409">
        <v>4.0706135121452687E-3</v>
      </c>
      <c r="P18" s="409">
        <v>2.6999918362594699</v>
      </c>
      <c r="Q18" s="409">
        <v>2.4329666186030537E-3</v>
      </c>
      <c r="R18" s="409">
        <v>4.4368120875598329</v>
      </c>
      <c r="S18" s="409">
        <v>1.9574447261226317E-2</v>
      </c>
      <c r="T18" s="409">
        <v>1.4737052420299527E-4</v>
      </c>
      <c r="U18" s="409">
        <v>2.5350484033429423</v>
      </c>
      <c r="V18" s="409">
        <v>8.5865351148949482E-5</v>
      </c>
      <c r="W18" s="409">
        <v>4.2733040931169253</v>
      </c>
      <c r="X18" s="409">
        <v>0.91191392349582612</v>
      </c>
      <c r="Y18" s="409">
        <v>0.19890617762071774</v>
      </c>
      <c r="Z18" s="409">
        <v>4.0764046791539092</v>
      </c>
      <c r="AA18" s="409">
        <v>0.13621744445445036</v>
      </c>
      <c r="AB18" s="409">
        <v>5.8462542619479123</v>
      </c>
      <c r="AC18" s="409">
        <v>0.15882961826636355</v>
      </c>
      <c r="AD18" s="409">
        <v>8.7910197413512657E-3</v>
      </c>
      <c r="AE18" s="409">
        <v>2.7979606248370361</v>
      </c>
      <c r="AF18" s="409">
        <v>5.327333954809335E-3</v>
      </c>
      <c r="AG18" s="409">
        <v>4.5347755486961434</v>
      </c>
    </row>
    <row r="19" spans="1:33" s="3" customFormat="1" x14ac:dyDescent="0.2">
      <c r="A19" s="57" t="s">
        <v>137</v>
      </c>
      <c r="B19" s="57" t="s">
        <v>138</v>
      </c>
      <c r="C19" s="409">
        <v>200</v>
      </c>
      <c r="D19" s="409">
        <v>2.7096779684276933</v>
      </c>
      <c r="E19" s="409">
        <v>1.2003904657923938</v>
      </c>
      <c r="F19" s="409">
        <v>6.0013685774050334</v>
      </c>
      <c r="G19" s="409">
        <v>0.94628639538402504</v>
      </c>
      <c r="H19" s="409">
        <v>7.5099853971151456</v>
      </c>
      <c r="I19" s="409">
        <v>0.29268292682926828</v>
      </c>
      <c r="J19" s="409">
        <v>3.4670849582639218E-2</v>
      </c>
      <c r="K19" s="409">
        <v>2.4241962312402516</v>
      </c>
      <c r="L19" s="409">
        <v>2.2078148644885696E-2</v>
      </c>
      <c r="M19" s="409">
        <v>3.7554194748130239</v>
      </c>
      <c r="N19" s="409">
        <v>0.10617009981904275</v>
      </c>
      <c r="O19" s="409">
        <v>5.2978563951298135E-3</v>
      </c>
      <c r="P19" s="409">
        <v>2.0875733606044191</v>
      </c>
      <c r="Q19" s="409">
        <v>3.1964085290665991E-3</v>
      </c>
      <c r="R19" s="409">
        <v>3.4132531440014007</v>
      </c>
      <c r="S19" s="409">
        <v>1.9574447261226317E-2</v>
      </c>
      <c r="T19" s="409">
        <v>1.9552129715186151E-4</v>
      </c>
      <c r="U19" s="409">
        <v>1.922748237257373</v>
      </c>
      <c r="V19" s="409">
        <v>1.1415502873863266E-4</v>
      </c>
      <c r="W19" s="409">
        <v>3.2487051395303106</v>
      </c>
      <c r="X19" s="409">
        <v>0.91191392349582612</v>
      </c>
      <c r="Y19" s="409">
        <v>0.23742158189120929</v>
      </c>
      <c r="Z19" s="409">
        <v>3.4365682717945942</v>
      </c>
      <c r="AA19" s="409">
        <v>0.16737701488717407</v>
      </c>
      <c r="AB19" s="409">
        <v>4.8088164858933222</v>
      </c>
      <c r="AC19" s="409">
        <v>0.15882961826636355</v>
      </c>
      <c r="AD19" s="409">
        <v>1.1328527865848296E-2</v>
      </c>
      <c r="AE19" s="409">
        <v>2.1848769544043232</v>
      </c>
      <c r="AF19" s="409">
        <v>6.953522803871068E-3</v>
      </c>
      <c r="AG19" s="409">
        <v>3.5114333487632696</v>
      </c>
    </row>
    <row r="20" spans="1:33" s="3" customFormat="1" x14ac:dyDescent="0.2">
      <c r="A20" s="57" t="s">
        <v>137</v>
      </c>
      <c r="B20" s="57" t="s">
        <v>138</v>
      </c>
      <c r="C20" s="409">
        <v>250</v>
      </c>
      <c r="D20" s="409">
        <v>2.7096779684276933</v>
      </c>
      <c r="E20" s="409">
        <v>1.3036179292012244</v>
      </c>
      <c r="F20" s="409">
        <v>5.5470552207337702</v>
      </c>
      <c r="G20" s="409">
        <v>1.0495157685859842</v>
      </c>
      <c r="H20" s="409">
        <v>6.8150758011792627</v>
      </c>
      <c r="I20" s="409">
        <v>0.29268292682926828</v>
      </c>
      <c r="J20" s="409">
        <v>4.118160415064423E-2</v>
      </c>
      <c r="K20" s="409">
        <v>2.0486556822745281</v>
      </c>
      <c r="L20" s="409">
        <v>2.6670212780402529E-2</v>
      </c>
      <c r="M20" s="409">
        <v>3.1289065783828183</v>
      </c>
      <c r="N20" s="409">
        <v>0.10617009981904275</v>
      </c>
      <c r="O20" s="409">
        <v>6.4694571354786427E-3</v>
      </c>
      <c r="P20" s="409">
        <v>1.715987284211018</v>
      </c>
      <c r="Q20" s="409">
        <v>3.9381835689408827E-3</v>
      </c>
      <c r="R20" s="409">
        <v>2.7882569524092702</v>
      </c>
      <c r="S20" s="409">
        <v>1.9574447261226317E-2</v>
      </c>
      <c r="T20" s="409">
        <v>2.4320058113681914E-4</v>
      </c>
      <c r="U20" s="409">
        <v>1.5516431915400488</v>
      </c>
      <c r="V20" s="409">
        <v>1.422816437696852E-4</v>
      </c>
      <c r="W20" s="409">
        <v>2.6233391413812828</v>
      </c>
      <c r="X20" s="409">
        <v>0.91191392349582612</v>
      </c>
      <c r="Y20" s="409">
        <v>0.26939421888232229</v>
      </c>
      <c r="Z20" s="409">
        <v>3.0401630446171302</v>
      </c>
      <c r="AA20" s="409">
        <v>0.19437539353485173</v>
      </c>
      <c r="AB20" s="409">
        <v>4.1676448799215198</v>
      </c>
      <c r="AC20" s="409">
        <v>0.15882961826636355</v>
      </c>
      <c r="AD20" s="409">
        <v>1.3707827237404907E-2</v>
      </c>
      <c r="AE20" s="409">
        <v>1.8124741264758346</v>
      </c>
      <c r="AF20" s="409">
        <v>8.5143063625367013E-3</v>
      </c>
      <c r="AG20" s="409">
        <v>2.8862770064115137</v>
      </c>
    </row>
    <row r="21" spans="1:33" s="3" customFormat="1" x14ac:dyDescent="0.2">
      <c r="A21" s="57" t="s">
        <v>137</v>
      </c>
      <c r="B21" s="57" t="s">
        <v>138</v>
      </c>
      <c r="C21" s="409">
        <v>300</v>
      </c>
      <c r="D21" s="409">
        <v>2.7096779684276933</v>
      </c>
      <c r="E21" s="409">
        <v>1.3865055401826067</v>
      </c>
      <c r="F21" s="409">
        <v>5.2286307579621463</v>
      </c>
      <c r="G21" s="409">
        <v>1.1346044116581069</v>
      </c>
      <c r="H21" s="409">
        <v>6.3312661286328815</v>
      </c>
      <c r="I21" s="409">
        <v>0.29268292682926828</v>
      </c>
      <c r="J21" s="409">
        <v>4.7116084740323277E-2</v>
      </c>
      <c r="K21" s="409">
        <v>1.7951461277291798</v>
      </c>
      <c r="L21" s="409">
        <v>3.0977542759403228E-2</v>
      </c>
      <c r="M21" s="409">
        <v>2.7054996993970191</v>
      </c>
      <c r="N21" s="409">
        <v>0.10617009981904275</v>
      </c>
      <c r="O21" s="409">
        <v>7.5899207607443564E-3</v>
      </c>
      <c r="P21" s="409">
        <v>1.4663627902981056</v>
      </c>
      <c r="Q21" s="409">
        <v>4.6594096291271304E-3</v>
      </c>
      <c r="R21" s="409">
        <v>2.3668636233142966</v>
      </c>
      <c r="S21" s="409">
        <v>1.9574447261226317E-2</v>
      </c>
      <c r="T21" s="409">
        <v>2.9041694010393767E-4</v>
      </c>
      <c r="U21" s="409">
        <v>1.3026606416900317</v>
      </c>
      <c r="V21" s="409">
        <v>1.7024694738212268E-4</v>
      </c>
      <c r="W21" s="409">
        <v>2.2019089552037023</v>
      </c>
      <c r="X21" s="409">
        <v>0.91191392349582612</v>
      </c>
      <c r="Y21" s="409">
        <v>0.2965782146346333</v>
      </c>
      <c r="Z21" s="409">
        <v>2.7684881518235804</v>
      </c>
      <c r="AA21" s="409">
        <v>0.21812028033227635</v>
      </c>
      <c r="AB21" s="409">
        <v>3.7300213944062057</v>
      </c>
      <c r="AC21" s="409">
        <v>0.15882961826636355</v>
      </c>
      <c r="AD21" s="409">
        <v>1.5946223653070142E-2</v>
      </c>
      <c r="AE21" s="409">
        <v>1.5619939787475656</v>
      </c>
      <c r="AF21" s="409">
        <v>1.0014407049874559E-2</v>
      </c>
      <c r="AG21" s="409">
        <v>2.4645487932672689</v>
      </c>
    </row>
    <row r="22" spans="1:33" s="3" customFormat="1" x14ac:dyDescent="0.2">
      <c r="A22" s="57" t="s">
        <v>137</v>
      </c>
      <c r="B22" s="57" t="s">
        <v>138</v>
      </c>
      <c r="C22" s="409">
        <v>350</v>
      </c>
      <c r="D22" s="409">
        <v>2.7096779684276933</v>
      </c>
      <c r="E22" s="409">
        <v>1.4551407357997717</v>
      </c>
      <c r="F22" s="409">
        <v>4.991024356246812</v>
      </c>
      <c r="G22" s="409">
        <v>1.2064989189720856</v>
      </c>
      <c r="H22" s="409">
        <v>5.9724514933476485</v>
      </c>
      <c r="I22" s="409">
        <v>0.29268292682926828</v>
      </c>
      <c r="J22" s="409">
        <v>5.2561017836613384E-2</v>
      </c>
      <c r="K22" s="409">
        <v>1.6120939177750513</v>
      </c>
      <c r="L22" s="409">
        <v>3.5031019278345177E-2</v>
      </c>
      <c r="M22" s="409">
        <v>2.3998616879658359</v>
      </c>
      <c r="N22" s="409">
        <v>0.10617009981904275</v>
      </c>
      <c r="O22" s="409">
        <v>8.6632312362582876E-3</v>
      </c>
      <c r="P22" s="409">
        <v>1.2870157812535279</v>
      </c>
      <c r="Q22" s="409">
        <v>5.3611208927745674E-3</v>
      </c>
      <c r="R22" s="409">
        <v>2.0634457653858309</v>
      </c>
      <c r="S22" s="409">
        <v>1.9574447261226317E-2</v>
      </c>
      <c r="T22" s="409">
        <v>3.3717870805009099E-4</v>
      </c>
      <c r="U22" s="409">
        <v>1.1240307698026883</v>
      </c>
      <c r="V22" s="409">
        <v>1.9805266280198511E-4</v>
      </c>
      <c r="W22" s="409">
        <v>1.8986396091562983</v>
      </c>
      <c r="X22" s="409">
        <v>0.91191392349582612</v>
      </c>
      <c r="Y22" s="409">
        <v>0.32011735842280398</v>
      </c>
      <c r="Z22" s="409">
        <v>2.5695542813118313</v>
      </c>
      <c r="AA22" s="409">
        <v>0.23925596539865046</v>
      </c>
      <c r="AB22" s="409">
        <v>3.4110581764773689</v>
      </c>
      <c r="AC22" s="409">
        <v>0.15882961826636355</v>
      </c>
      <c r="AD22" s="409">
        <v>1.8058359149158994E-2</v>
      </c>
      <c r="AE22" s="409">
        <v>1.381796300354913</v>
      </c>
      <c r="AF22" s="409">
        <v>1.1458057921470994E-2</v>
      </c>
      <c r="AG22" s="409">
        <v>2.1607084918798067</v>
      </c>
    </row>
    <row r="23" spans="1:33" s="3" customFormat="1" x14ac:dyDescent="0.2">
      <c r="A23" s="57" t="s">
        <v>137</v>
      </c>
      <c r="B23" s="57" t="s">
        <v>138</v>
      </c>
      <c r="C23" s="409">
        <v>400</v>
      </c>
      <c r="D23" s="409">
        <v>2.7096779684276933</v>
      </c>
      <c r="E23" s="409">
        <v>1.5132980220469934</v>
      </c>
      <c r="F23" s="409">
        <v>4.805736839464358</v>
      </c>
      <c r="G23" s="409">
        <v>1.2684094825526917</v>
      </c>
      <c r="H23" s="409">
        <v>5.6941804439636297</v>
      </c>
      <c r="I23" s="409">
        <v>0.29268292682926828</v>
      </c>
      <c r="J23" s="409">
        <v>5.7585195637665038E-2</v>
      </c>
      <c r="K23" s="409">
        <v>1.4734419191572752</v>
      </c>
      <c r="L23" s="409">
        <v>3.8856815870548185E-2</v>
      </c>
      <c r="M23" s="409">
        <v>2.1686172820701195</v>
      </c>
      <c r="N23" s="409">
        <v>0.10617009981904275</v>
      </c>
      <c r="O23" s="409">
        <v>9.6929288943068542E-3</v>
      </c>
      <c r="P23" s="409">
        <v>1.1518568616954685</v>
      </c>
      <c r="Q23" s="409">
        <v>6.0442760051891116E-3</v>
      </c>
      <c r="R23" s="409">
        <v>1.8344906761430275</v>
      </c>
      <c r="S23" s="409">
        <v>1.9574447261226317E-2</v>
      </c>
      <c r="T23" s="409">
        <v>3.83493997211077E-4</v>
      </c>
      <c r="U23" s="409">
        <v>0.9896224381473322</v>
      </c>
      <c r="V23" s="409">
        <v>2.2570048593240985E-4</v>
      </c>
      <c r="W23" s="409">
        <v>1.6699438387935865</v>
      </c>
      <c r="X23" s="409">
        <v>0.91191392349582612</v>
      </c>
      <c r="Y23" s="409">
        <v>0.34079724921435423</v>
      </c>
      <c r="Z23" s="409">
        <v>2.4169112439112772</v>
      </c>
      <c r="AA23" s="409">
        <v>0.25825583842259126</v>
      </c>
      <c r="AB23" s="409">
        <v>3.1674727710567256</v>
      </c>
      <c r="AC23" s="409">
        <v>0.15882961826636355</v>
      </c>
      <c r="AD23" s="409">
        <v>2.0056731783331349E-2</v>
      </c>
      <c r="AE23" s="409">
        <v>1.245810270023139</v>
      </c>
      <c r="AF23" s="409">
        <v>1.2849068095214706E-2</v>
      </c>
      <c r="AG23" s="409">
        <v>1.9312864729596424</v>
      </c>
    </row>
    <row r="24" spans="1:33" s="3" customFormat="1" x14ac:dyDescent="0.2">
      <c r="A24" s="57" t="s">
        <v>137</v>
      </c>
      <c r="B24" s="57" t="s">
        <v>138</v>
      </c>
      <c r="C24" s="409">
        <v>450</v>
      </c>
      <c r="D24" s="409">
        <v>2.7096779684276933</v>
      </c>
      <c r="E24" s="409">
        <v>1.5634674107915609</v>
      </c>
      <c r="F24" s="409">
        <v>4.6564492556794148</v>
      </c>
      <c r="G24" s="409">
        <v>1.3225304174332919</v>
      </c>
      <c r="H24" s="409">
        <v>5.4710805281566852</v>
      </c>
      <c r="I24" s="409">
        <v>0.29268292682926828</v>
      </c>
      <c r="J24" s="409">
        <v>6.2244086774661929E-2</v>
      </c>
      <c r="K24" s="409">
        <v>1.3645989299440799</v>
      </c>
      <c r="L24" s="409">
        <v>4.2477308116077354E-2</v>
      </c>
      <c r="M24" s="409">
        <v>1.9873813407692995</v>
      </c>
      <c r="N24" s="409">
        <v>0.10617009981904275</v>
      </c>
      <c r="O24" s="409">
        <v>1.0682173958546242E-2</v>
      </c>
      <c r="P24" s="409">
        <v>1.0462925968194419</v>
      </c>
      <c r="Q24" s="409">
        <v>6.7097652671632623E-3</v>
      </c>
      <c r="R24" s="409">
        <v>1.6555432854506478</v>
      </c>
      <c r="S24" s="409">
        <v>1.9574447261226317E-2</v>
      </c>
      <c r="T24" s="409">
        <v>4.2937070588694708E-4</v>
      </c>
      <c r="U24" s="409">
        <v>0.884820041387261</v>
      </c>
      <c r="V24" s="409">
        <v>2.5319208593153517E-4</v>
      </c>
      <c r="W24" s="409">
        <v>1.4913250199759753</v>
      </c>
      <c r="X24" s="409">
        <v>0.91191392349582612</v>
      </c>
      <c r="Y24" s="409">
        <v>0.35917968744226397</v>
      </c>
      <c r="Z24" s="409">
        <v>2.2956425853983515</v>
      </c>
      <c r="AA24" s="409">
        <v>0.27547760525136428</v>
      </c>
      <c r="AB24" s="409">
        <v>2.9748482071124149</v>
      </c>
      <c r="AC24" s="409">
        <v>0.15882961826636355</v>
      </c>
      <c r="AD24" s="409">
        <v>2.1952094309349655E-2</v>
      </c>
      <c r="AE24" s="409">
        <v>1.1394502594526628</v>
      </c>
      <c r="AF24" s="409">
        <v>1.4190877565320597E-2</v>
      </c>
      <c r="AG24" s="409">
        <v>1.7518509263891888</v>
      </c>
    </row>
    <row r="25" spans="1:33" s="3" customFormat="1" x14ac:dyDescent="0.2">
      <c r="A25" s="57" t="s">
        <v>137</v>
      </c>
      <c r="B25" s="57" t="s">
        <v>138</v>
      </c>
      <c r="C25" s="409">
        <v>500</v>
      </c>
      <c r="D25" s="409">
        <v>2.7096779684276933</v>
      </c>
      <c r="E25" s="409">
        <v>1.6073712226882846</v>
      </c>
      <c r="F25" s="409">
        <v>4.533099745577406</v>
      </c>
      <c r="G25" s="409">
        <v>1.3704235912439151</v>
      </c>
      <c r="H25" s="409">
        <v>5.28756157945823</v>
      </c>
      <c r="I25" s="409">
        <v>0.29268292682926828</v>
      </c>
      <c r="J25" s="409">
        <v>6.6583054964718211E-2</v>
      </c>
      <c r="K25" s="409">
        <v>1.2767538162861822</v>
      </c>
      <c r="L25" s="409">
        <v>4.5911773172402671E-2</v>
      </c>
      <c r="M25" s="409">
        <v>1.841389305664223</v>
      </c>
      <c r="N25" s="409">
        <v>0.10617009981904275</v>
      </c>
      <c r="O25" s="409">
        <v>1.1633799064600896E-2</v>
      </c>
      <c r="P25" s="409">
        <v>0.96152149275299348</v>
      </c>
      <c r="Q25" s="409">
        <v>7.3584169890484729E-3</v>
      </c>
      <c r="R25" s="409">
        <v>1.5118021562062811</v>
      </c>
      <c r="S25" s="409">
        <v>1.9574447261226317E-2</v>
      </c>
      <c r="T25" s="409">
        <v>4.7481652592390173E-4</v>
      </c>
      <c r="U25" s="409">
        <v>0.8008096396512201</v>
      </c>
      <c r="V25" s="409">
        <v>2.8052910577343223E-4</v>
      </c>
      <c r="W25" s="409">
        <v>1.3479568543551326</v>
      </c>
      <c r="X25" s="409">
        <v>0.91191392349582612</v>
      </c>
      <c r="Y25" s="409">
        <v>0.37567962010089889</v>
      </c>
      <c r="Z25" s="409">
        <v>2.1966767885972529</v>
      </c>
      <c r="AA25" s="409">
        <v>0.29119790730312978</v>
      </c>
      <c r="AB25" s="409">
        <v>2.8183462519468976</v>
      </c>
      <c r="AC25" s="409">
        <v>0.15882961826636355</v>
      </c>
      <c r="AD25" s="409">
        <v>2.3753764170276585E-2</v>
      </c>
      <c r="AE25" s="409">
        <v>1.0539175763475923</v>
      </c>
      <c r="AF25" s="409">
        <v>1.5486603411342613E-2</v>
      </c>
      <c r="AG25" s="409">
        <v>1.6076137473251904</v>
      </c>
    </row>
    <row r="26" spans="1:33" s="3" customFormat="1" x14ac:dyDescent="0.2">
      <c r="A26" s="57" t="s">
        <v>137</v>
      </c>
      <c r="B26" s="57" t="s">
        <v>138</v>
      </c>
      <c r="C26" s="409">
        <v>550</v>
      </c>
      <c r="D26" s="409">
        <v>2.7096779684276933</v>
      </c>
      <c r="E26" s="409">
        <v>1.6462462391221204</v>
      </c>
      <c r="F26" s="409">
        <v>4.4291235147142825</v>
      </c>
      <c r="G26" s="409">
        <v>1.4132374287246738</v>
      </c>
      <c r="H26" s="409">
        <v>5.133487269322039</v>
      </c>
      <c r="I26" s="409">
        <v>0.29268292682926828</v>
      </c>
      <c r="J26" s="409">
        <v>7.063966162682378E-2</v>
      </c>
      <c r="K26" s="409">
        <v>1.2042686904584723</v>
      </c>
      <c r="L26" s="409">
        <v>4.9176935198029632E-2</v>
      </c>
      <c r="M26" s="409">
        <v>1.7211771795578228</v>
      </c>
      <c r="N26" s="409">
        <v>0.10617009981904275</v>
      </c>
      <c r="O26" s="409">
        <v>1.2550352993616934E-2</v>
      </c>
      <c r="P26" s="409">
        <v>0.89191966074823292</v>
      </c>
      <c r="Q26" s="409">
        <v>7.9910031207958421E-3</v>
      </c>
      <c r="R26" s="409">
        <v>1.3937837951674019</v>
      </c>
      <c r="S26" s="409">
        <v>1.9574447261226317E-2</v>
      </c>
      <c r="T26" s="409">
        <v>5.198389498696866E-4</v>
      </c>
      <c r="U26" s="409">
        <v>0.73196012909112762</v>
      </c>
      <c r="V26" s="409">
        <v>3.0771316279513277E-4</v>
      </c>
      <c r="W26" s="409">
        <v>1.2303401608250129</v>
      </c>
      <c r="X26" s="409">
        <v>0.91191392349582612</v>
      </c>
      <c r="Y26" s="409">
        <v>0.39061175097826439</v>
      </c>
      <c r="Z26" s="409">
        <v>2.1141685897147626</v>
      </c>
      <c r="AA26" s="409">
        <v>0.30563492074808019</v>
      </c>
      <c r="AB26" s="409">
        <v>2.6884191461533242</v>
      </c>
      <c r="AC26" s="409">
        <v>0.15882961826636355</v>
      </c>
      <c r="AD26" s="409">
        <v>2.5469867519172022E-2</v>
      </c>
      <c r="AE26" s="409">
        <v>0.98358868752725059</v>
      </c>
      <c r="AF26" s="409">
        <v>1.6739078978512609E-2</v>
      </c>
      <c r="AG26" s="409">
        <v>1.4890993894923545</v>
      </c>
    </row>
    <row r="27" spans="1:33" s="3" customFormat="1" x14ac:dyDescent="0.2">
      <c r="A27" s="57" t="s">
        <v>137</v>
      </c>
      <c r="B27" s="57" t="s">
        <v>138</v>
      </c>
      <c r="C27" s="409">
        <v>600</v>
      </c>
      <c r="D27" s="409">
        <v>2.7096779684276933</v>
      </c>
      <c r="E27" s="409">
        <v>1.6810079933235293</v>
      </c>
      <c r="F27" s="409">
        <v>4.3400417227448305</v>
      </c>
      <c r="G27" s="409">
        <v>1.4518392018793422</v>
      </c>
      <c r="H27" s="409">
        <v>5.0019656223266153</v>
      </c>
      <c r="I27" s="409">
        <v>0.29268292682926828</v>
      </c>
      <c r="J27" s="409">
        <v>7.4445348621663035E-2</v>
      </c>
      <c r="K27" s="409">
        <v>1.1433666838623393</v>
      </c>
      <c r="L27" s="409">
        <v>5.2287395754034127E-2</v>
      </c>
      <c r="M27" s="409">
        <v>1.6203977365762432</v>
      </c>
      <c r="N27" s="409">
        <v>0.10617009981904275</v>
      </c>
      <c r="O27" s="409">
        <v>1.3434137330171821E-2</v>
      </c>
      <c r="P27" s="409">
        <v>0.83372531881469769</v>
      </c>
      <c r="Q27" s="409">
        <v>8.6082442550940198E-3</v>
      </c>
      <c r="R27" s="409">
        <v>1.2951310960241329</v>
      </c>
      <c r="S27" s="409">
        <v>1.9574447261226317E-2</v>
      </c>
      <c r="T27" s="409">
        <v>5.6444527782074569E-4</v>
      </c>
      <c r="U27" s="409">
        <v>0.67450549705273399</v>
      </c>
      <c r="V27" s="409">
        <v>3.347458492291673E-4</v>
      </c>
      <c r="W27" s="409">
        <v>1.1321075199431612</v>
      </c>
      <c r="X27" s="409">
        <v>0.91191392349582612</v>
      </c>
      <c r="Y27" s="409">
        <v>0.40422009503357548</v>
      </c>
      <c r="Z27" s="409">
        <v>2.044175205865125</v>
      </c>
      <c r="AA27" s="409">
        <v>0.31896361515148042</v>
      </c>
      <c r="AB27" s="409">
        <v>2.5786381847878239</v>
      </c>
      <c r="AC27" s="409">
        <v>0.15882961826636355</v>
      </c>
      <c r="AD27" s="409">
        <v>2.7107533456740267E-2</v>
      </c>
      <c r="AE27" s="409">
        <v>0.92470095135899588</v>
      </c>
      <c r="AF27" s="409">
        <v>1.7950887277932651E-2</v>
      </c>
      <c r="AG27" s="409">
        <v>1.3899555928919385</v>
      </c>
    </row>
    <row r="28" spans="1:33" s="3" customFormat="1" x14ac:dyDescent="0.2">
      <c r="A28" s="57" t="s">
        <v>137</v>
      </c>
      <c r="B28" s="57" t="s">
        <v>138</v>
      </c>
      <c r="C28" s="409">
        <v>650</v>
      </c>
      <c r="D28" s="409">
        <v>2.7096779684276933</v>
      </c>
      <c r="E28" s="409">
        <v>1.7123515012696613</v>
      </c>
      <c r="F28" s="409">
        <v>4.2626860071682566</v>
      </c>
      <c r="G28" s="409">
        <v>1.486898658069618</v>
      </c>
      <c r="H28" s="409">
        <v>4.8881372115235671</v>
      </c>
      <c r="I28" s="409">
        <v>0.29268292682926828</v>
      </c>
      <c r="J28" s="409">
        <v>7.8026691183148408E-2</v>
      </c>
      <c r="K28" s="409">
        <v>1.0914214626959255</v>
      </c>
      <c r="L28" s="409">
        <v>5.5255977153308232E-2</v>
      </c>
      <c r="M28" s="409">
        <v>1.5346343414760755</v>
      </c>
      <c r="N28" s="409">
        <v>0.10617009981904275</v>
      </c>
      <c r="O28" s="409">
        <v>1.4287237378381612E-2</v>
      </c>
      <c r="P28" s="409">
        <v>0.78432686821225861</v>
      </c>
      <c r="Q28" s="409">
        <v>9.2108140858185653E-3</v>
      </c>
      <c r="R28" s="409">
        <v>1.2114230480737853</v>
      </c>
      <c r="S28" s="409">
        <v>1.9574447261226317E-2</v>
      </c>
      <c r="T28" s="409">
        <v>6.0864262397619965E-4</v>
      </c>
      <c r="U28" s="409">
        <v>0.62583169391841953</v>
      </c>
      <c r="V28" s="409">
        <v>3.616287327220457E-4</v>
      </c>
      <c r="W28" s="409">
        <v>1.0488309212031688</v>
      </c>
      <c r="X28" s="409">
        <v>0.91191392349582612</v>
      </c>
      <c r="Y28" s="409">
        <v>0.41669744038730266</v>
      </c>
      <c r="Z28" s="409">
        <v>1.9839364769618173</v>
      </c>
      <c r="AA28" s="409">
        <v>0.33132635531873905</v>
      </c>
      <c r="AB28" s="409">
        <v>2.484512050799593</v>
      </c>
      <c r="AC28" s="409">
        <v>0.15882961826636355</v>
      </c>
      <c r="AD28" s="409">
        <v>2.8673050214303646E-2</v>
      </c>
      <c r="AE28" s="409">
        <v>0.87464132033810649</v>
      </c>
      <c r="AF28" s="409">
        <v>1.9124389603193938E-2</v>
      </c>
      <c r="AG28" s="409">
        <v>1.3057643245843438</v>
      </c>
    </row>
    <row r="29" spans="1:33" s="3" customFormat="1" x14ac:dyDescent="0.2">
      <c r="A29" s="57" t="s">
        <v>137</v>
      </c>
      <c r="B29" s="57" t="s">
        <v>138</v>
      </c>
      <c r="C29" s="409">
        <v>700</v>
      </c>
      <c r="D29" s="409">
        <v>2.7096779684276933</v>
      </c>
      <c r="E29" s="409">
        <v>1.7408156952616538</v>
      </c>
      <c r="F29" s="409">
        <v>4.1947469026961688</v>
      </c>
      <c r="G29" s="409">
        <v>1.5189429192682296</v>
      </c>
      <c r="H29" s="409">
        <v>4.7884710470383576</v>
      </c>
      <c r="I29" s="409">
        <v>0.29268292682926828</v>
      </c>
      <c r="J29" s="409">
        <v>8.1406346376825922E-2</v>
      </c>
      <c r="K29" s="409">
        <v>1.0465493454640509</v>
      </c>
      <c r="L29" s="409">
        <v>5.8093999089301428E-2</v>
      </c>
      <c r="M29" s="409">
        <v>1.4607182798195206</v>
      </c>
      <c r="N29" s="409">
        <v>0.10617009981904275</v>
      </c>
      <c r="O29" s="409">
        <v>1.5111548384972329E-2</v>
      </c>
      <c r="P29" s="409">
        <v>0.74185440629005739</v>
      </c>
      <c r="Q29" s="409">
        <v>9.7993433916577916E-3</v>
      </c>
      <c r="R29" s="409">
        <v>1.1394897785512161</v>
      </c>
      <c r="S29" s="409">
        <v>1.9574447261226317E-2</v>
      </c>
      <c r="T29" s="409">
        <v>6.5243792291400527E-4</v>
      </c>
      <c r="U29" s="409">
        <v>0.58406746323876657</v>
      </c>
      <c r="V29" s="409">
        <v>3.8836335684005763E-4</v>
      </c>
      <c r="W29" s="409">
        <v>0.97733562054361722</v>
      </c>
      <c r="X29" s="409">
        <v>0.91191392349582612</v>
      </c>
      <c r="Y29" s="409">
        <v>0.4281985792352061</v>
      </c>
      <c r="Z29" s="409">
        <v>1.9314597701696843</v>
      </c>
      <c r="AA29" s="409">
        <v>0.34284045140619612</v>
      </c>
      <c r="AB29" s="409">
        <v>2.4028053726659939</v>
      </c>
      <c r="AC29" s="409">
        <v>0.15882961826636355</v>
      </c>
      <c r="AD29" s="409">
        <v>3.0171991903375436E-2</v>
      </c>
      <c r="AE29" s="409">
        <v>0.83153818450274475</v>
      </c>
      <c r="AF29" s="409">
        <v>2.0261750164637458E-2</v>
      </c>
      <c r="AG29" s="409">
        <v>1.233357523290517</v>
      </c>
    </row>
    <row r="30" spans="1:33" s="3" customFormat="1" x14ac:dyDescent="0.2">
      <c r="A30" s="57" t="s">
        <v>137</v>
      </c>
      <c r="B30" s="57" t="s">
        <v>138</v>
      </c>
      <c r="C30" s="409">
        <v>750</v>
      </c>
      <c r="D30" s="409">
        <v>2.7096779684276933</v>
      </c>
      <c r="E30" s="409">
        <v>1.7668261266798384</v>
      </c>
      <c r="F30" s="409">
        <v>4.134498061128058</v>
      </c>
      <c r="G30" s="409">
        <v>1.5483936882142826</v>
      </c>
      <c r="H30" s="409">
        <v>4.7003355654627006</v>
      </c>
      <c r="I30" s="409">
        <v>0.29268292682926828</v>
      </c>
      <c r="J30" s="409">
        <v>8.4603781734816239E-2</v>
      </c>
      <c r="K30" s="409">
        <v>1.0073635844552555</v>
      </c>
      <c r="L30" s="409">
        <v>6.0811503535778758E-2</v>
      </c>
      <c r="M30" s="409">
        <v>1.3963167036071529</v>
      </c>
      <c r="N30" s="409">
        <v>0.10617009981904275</v>
      </c>
      <c r="O30" s="409">
        <v>1.5908797900712424E-2</v>
      </c>
      <c r="P30" s="409">
        <v>0.70493379498091346</v>
      </c>
      <c r="Q30" s="409">
        <v>1.0374423604512979E-2</v>
      </c>
      <c r="R30" s="409">
        <v>1.0769991743178735</v>
      </c>
      <c r="S30" s="409">
        <v>1.9574447261226317E-2</v>
      </c>
      <c r="T30" s="409">
        <v>6.9583793560340252E-4</v>
      </c>
      <c r="U30" s="409">
        <v>0.54783800578286368</v>
      </c>
      <c r="V30" s="409">
        <v>4.1495124156102541E-4</v>
      </c>
      <c r="W30" s="409">
        <v>0.91528604815247827</v>
      </c>
      <c r="X30" s="409">
        <v>0.91191392349582612</v>
      </c>
      <c r="Y30" s="409">
        <v>0.43884955096956219</v>
      </c>
      <c r="Z30" s="409">
        <v>1.8852687988675481</v>
      </c>
      <c r="AA30" s="409">
        <v>0.35360365231029128</v>
      </c>
      <c r="AB30" s="409">
        <v>2.3311265319188545</v>
      </c>
      <c r="AC30" s="409">
        <v>0.15882961826636355</v>
      </c>
      <c r="AD30" s="409">
        <v>3.1609322253892923E-2</v>
      </c>
      <c r="AE30" s="409">
        <v>0.79401561809181587</v>
      </c>
      <c r="AF30" s="409">
        <v>2.1364957389796036E-2</v>
      </c>
      <c r="AG30" s="409">
        <v>1.1704041396376665</v>
      </c>
    </row>
    <row r="31" spans="1:33" s="3" customFormat="1" x14ac:dyDescent="0.2">
      <c r="A31" s="57" t="s">
        <v>137</v>
      </c>
      <c r="B31" s="57" t="s">
        <v>138</v>
      </c>
      <c r="C31" s="409">
        <v>800</v>
      </c>
      <c r="D31" s="409">
        <v>2.7096779684276933</v>
      </c>
      <c r="E31" s="409">
        <v>1.7907241321896032</v>
      </c>
      <c r="F31" s="409">
        <v>4.0806209940966598</v>
      </c>
      <c r="G31" s="409">
        <v>1.5755931606886</v>
      </c>
      <c r="H31" s="409">
        <v>4.6217266312655898</v>
      </c>
      <c r="I31" s="409">
        <v>0.29268292682926828</v>
      </c>
      <c r="J31" s="409">
        <v>8.7635842466708497E-2</v>
      </c>
      <c r="K31" s="409">
        <v>0.97282024080976726</v>
      </c>
      <c r="L31" s="409">
        <v>6.3417439116110363E-2</v>
      </c>
      <c r="M31" s="409">
        <v>1.3396737831928027</v>
      </c>
      <c r="N31" s="409">
        <v>0.10617009981904275</v>
      </c>
      <c r="O31" s="409">
        <v>1.6680564944349458E-2</v>
      </c>
      <c r="P31" s="409">
        <v>0.67253250773378026</v>
      </c>
      <c r="Q31" s="409">
        <v>1.093661001370223E-2</v>
      </c>
      <c r="R31" s="409">
        <v>1.0221972443784022</v>
      </c>
      <c r="S31" s="409">
        <v>1.9574447261226317E-2</v>
      </c>
      <c r="T31" s="409">
        <v>7.388492551664962E-4</v>
      </c>
      <c r="U31" s="409">
        <v>0.51611057811437733</v>
      </c>
      <c r="V31" s="409">
        <v>4.4139388375467387E-4</v>
      </c>
      <c r="W31" s="409">
        <v>0.86092572356659613</v>
      </c>
      <c r="X31" s="409">
        <v>0.91191392349582612</v>
      </c>
      <c r="Y31" s="409">
        <v>0.4487542533418134</v>
      </c>
      <c r="Z31" s="409">
        <v>1.8442453667162044</v>
      </c>
      <c r="AA31" s="409">
        <v>0.36369821862294521</v>
      </c>
      <c r="AB31" s="409">
        <v>2.2676681487873935</v>
      </c>
      <c r="AC31" s="409">
        <v>0.15882961826636355</v>
      </c>
      <c r="AD31" s="409">
        <v>3.2989480183491543E-2</v>
      </c>
      <c r="AE31" s="409">
        <v>0.76103932274985919</v>
      </c>
      <c r="AF31" s="409">
        <v>2.243584241831624E-2</v>
      </c>
      <c r="AG31" s="409">
        <v>1.1151507574113411</v>
      </c>
    </row>
    <row r="32" spans="1:33" s="3" customFormat="1" x14ac:dyDescent="0.2">
      <c r="A32" s="57" t="s">
        <v>137</v>
      </c>
      <c r="B32" s="57" t="s">
        <v>138</v>
      </c>
      <c r="C32" s="409">
        <v>850</v>
      </c>
      <c r="D32" s="409">
        <v>2.7096779684276933</v>
      </c>
      <c r="E32" s="409">
        <v>1.812787277618914</v>
      </c>
      <c r="F32" s="409">
        <v>4.0320898677113082</v>
      </c>
      <c r="G32" s="409">
        <v>1.6008225034854919</v>
      </c>
      <c r="H32" s="409">
        <v>4.551089153790457</v>
      </c>
      <c r="I32" s="409">
        <v>0.29268292682926828</v>
      </c>
      <c r="J32" s="409">
        <v>9.0517198309474176E-2</v>
      </c>
      <c r="K32" s="409">
        <v>0.94211813295795033</v>
      </c>
      <c r="L32" s="409">
        <v>6.5919813407514419E-2</v>
      </c>
      <c r="M32" s="409">
        <v>1.2894424772471449</v>
      </c>
      <c r="N32" s="409">
        <v>0.10617009981904275</v>
      </c>
      <c r="O32" s="409">
        <v>1.7428296503386544E-2</v>
      </c>
      <c r="P32" s="409">
        <v>0.64385963456246464</v>
      </c>
      <c r="Q32" s="409">
        <v>1.1486424649801628E-2</v>
      </c>
      <c r="R32" s="409">
        <v>0.97373940859987773</v>
      </c>
      <c r="S32" s="409">
        <v>1.9574447261226317E-2</v>
      </c>
      <c r="T32" s="409">
        <v>7.8147831240189998E-4</v>
      </c>
      <c r="U32" s="409">
        <v>0.48809434061308249</v>
      </c>
      <c r="V32" s="409">
        <v>4.6769275764964709E-4</v>
      </c>
      <c r="W32" s="409">
        <v>0.81290825446426918</v>
      </c>
      <c r="X32" s="409">
        <v>0.91191392349582612</v>
      </c>
      <c r="Y32" s="409">
        <v>0.45799926947717912</v>
      </c>
      <c r="Z32" s="409">
        <v>1.8075261767620607</v>
      </c>
      <c r="AA32" s="409">
        <v>0.37319399324880875</v>
      </c>
      <c r="AB32" s="409">
        <v>2.2110380276842347</v>
      </c>
      <c r="AC32" s="409">
        <v>0.15882961826636355</v>
      </c>
      <c r="AD32" s="409">
        <v>3.4316450890138697E-2</v>
      </c>
      <c r="AE32" s="409">
        <v>0.73181668350431395</v>
      </c>
      <c r="AF32" s="409">
        <v>2.3476095224287331E-2</v>
      </c>
      <c r="AG32" s="409">
        <v>1.0662530470963274</v>
      </c>
    </row>
    <row r="33" spans="1:33" s="3" customFormat="1" x14ac:dyDescent="0.2">
      <c r="A33" s="57" t="s">
        <v>137</v>
      </c>
      <c r="B33" s="57" t="s">
        <v>138</v>
      </c>
      <c r="C33" s="409">
        <v>900</v>
      </c>
      <c r="D33" s="409">
        <v>2.7096779684276933</v>
      </c>
      <c r="E33" s="409">
        <v>1.8332440149661227</v>
      </c>
      <c r="F33" s="409">
        <v>3.9880935369806498</v>
      </c>
      <c r="G33" s="409">
        <v>1.6243153061632394</v>
      </c>
      <c r="H33" s="409">
        <v>4.4871966420806109</v>
      </c>
      <c r="I33" s="409">
        <v>0.29268292682926828</v>
      </c>
      <c r="J33" s="409">
        <v>9.3260699388202903E-2</v>
      </c>
      <c r="K33" s="409">
        <v>0.91463193650693397</v>
      </c>
      <c r="L33" s="409">
        <v>6.8325819650148528E-2</v>
      </c>
      <c r="M33" s="409">
        <v>1.2445719442207503</v>
      </c>
      <c r="N33" s="409">
        <v>0.10617009981904275</v>
      </c>
      <c r="O33" s="409">
        <v>1.8153321804491255E-2</v>
      </c>
      <c r="P33" s="409">
        <v>0.61829907383385585</v>
      </c>
      <c r="Q33" s="409">
        <v>1.2024358885911593E-2</v>
      </c>
      <c r="R33" s="409">
        <v>0.93057761130107586</v>
      </c>
      <c r="S33" s="409">
        <v>1.9574447261226317E-2</v>
      </c>
      <c r="T33" s="409">
        <v>8.2373138108242155E-4</v>
      </c>
      <c r="U33" s="409">
        <v>0.4631734476007428</v>
      </c>
      <c r="V33" s="409">
        <v>4.9384931528945078E-4</v>
      </c>
      <c r="W33" s="409">
        <v>0.77018425693436765</v>
      </c>
      <c r="X33" s="409">
        <v>0.91191392349582612</v>
      </c>
      <c r="Y33" s="409">
        <v>0.46665745679942555</v>
      </c>
      <c r="Z33" s="409">
        <v>1.774433527237566</v>
      </c>
      <c r="AA33" s="409">
        <v>0.38215075107394852</v>
      </c>
      <c r="AB33" s="409">
        <v>2.1601457467068235</v>
      </c>
      <c r="AC33" s="409">
        <v>0.15882961826636355</v>
      </c>
      <c r="AD33" s="409">
        <v>3.559382531270313E-2</v>
      </c>
      <c r="AE33" s="409">
        <v>0.70572998586001545</v>
      </c>
      <c r="AF33" s="409">
        <v>2.448727872275892E-2</v>
      </c>
      <c r="AG33" s="409">
        <v>1.0226629871017945</v>
      </c>
    </row>
    <row r="34" spans="1:33" s="3" customFormat="1" x14ac:dyDescent="0.2">
      <c r="A34" s="57" t="s">
        <v>137</v>
      </c>
      <c r="B34" s="57" t="s">
        <v>138</v>
      </c>
      <c r="C34" s="409">
        <v>950</v>
      </c>
      <c r="D34" s="409">
        <v>2.7096779684276933</v>
      </c>
      <c r="E34" s="409">
        <v>1.8522844009438284</v>
      </c>
      <c r="F34" s="409">
        <v>3.9479814303635221</v>
      </c>
      <c r="G34" s="409">
        <v>1.6462675540477909</v>
      </c>
      <c r="H34" s="409">
        <v>4.4290677915105565</v>
      </c>
      <c r="I34" s="409">
        <v>0.29268292682926828</v>
      </c>
      <c r="J34" s="409">
        <v>9.5877662425050941E-2</v>
      </c>
      <c r="K34" s="409">
        <v>0.8898662831227927</v>
      </c>
      <c r="L34" s="409">
        <v>7.0641942856087978E-2</v>
      </c>
      <c r="M34" s="409">
        <v>1.2042302423537496</v>
      </c>
      <c r="N34" s="409">
        <v>0.10617009981904275</v>
      </c>
      <c r="O34" s="409">
        <v>1.8856864706291727E-2</v>
      </c>
      <c r="P34" s="409">
        <v>0.59536373380905017</v>
      </c>
      <c r="Q34" s="409">
        <v>1.2550875789021107E-2</v>
      </c>
      <c r="R34" s="409">
        <v>0.89188283537126944</v>
      </c>
      <c r="S34" s="409">
        <v>1.9574447261226317E-2</v>
      </c>
      <c r="T34" s="409">
        <v>8.6561458303672991E-4</v>
      </c>
      <c r="U34" s="409">
        <v>0.44086118180372685</v>
      </c>
      <c r="V34" s="409">
        <v>5.1986498697702537E-4</v>
      </c>
      <c r="W34" s="409">
        <v>0.73192373746575756</v>
      </c>
      <c r="X34" s="409">
        <v>0.91191392349582612</v>
      </c>
      <c r="Y34" s="409">
        <v>0.47479065882999416</v>
      </c>
      <c r="Z34" s="409">
        <v>1.7444275531028557</v>
      </c>
      <c r="AA34" s="409">
        <v>0.39062002114938854</v>
      </c>
      <c r="AB34" s="409">
        <v>2.114124603218555</v>
      </c>
      <c r="AC34" s="409">
        <v>0.15882961826636355</v>
      </c>
      <c r="AD34" s="409">
        <v>3.6824850171940357E-2</v>
      </c>
      <c r="AE34" s="409">
        <v>0.68229062801618556</v>
      </c>
      <c r="AF34" s="409">
        <v>2.5470841156041382E-2</v>
      </c>
      <c r="AG34" s="409">
        <v>0.98355144962370911</v>
      </c>
    </row>
    <row r="35" spans="1:33" s="3" customFormat="1" x14ac:dyDescent="0.2">
      <c r="A35" s="57" t="s">
        <v>137</v>
      </c>
      <c r="B35" s="57" t="s">
        <v>138</v>
      </c>
      <c r="C35" s="409">
        <v>1000</v>
      </c>
      <c r="D35" s="409">
        <v>2.7096779684276933</v>
      </c>
      <c r="E35" s="409">
        <v>1.8700680741928557</v>
      </c>
      <c r="F35" s="409">
        <v>3.9112251449004374</v>
      </c>
      <c r="G35" s="409">
        <v>1.666845143075224</v>
      </c>
      <c r="H35" s="409">
        <v>4.3759074154707749</v>
      </c>
      <c r="I35" s="409">
        <v>0.29268292682926828</v>
      </c>
      <c r="J35" s="409">
        <v>9.8378103017255344E-2</v>
      </c>
      <c r="K35" s="409">
        <v>0.86742354544915168</v>
      </c>
      <c r="L35" s="409">
        <v>7.2874049210894687E-2</v>
      </c>
      <c r="M35" s="409">
        <v>1.1677500519180377</v>
      </c>
      <c r="N35" s="409">
        <v>0.10617009981904275</v>
      </c>
      <c r="O35" s="409">
        <v>1.954005450379178E-2</v>
      </c>
      <c r="P35" s="409">
        <v>0.57466341902901652</v>
      </c>
      <c r="Q35" s="409">
        <v>1.3066412249806191E-2</v>
      </c>
      <c r="R35" s="409">
        <v>0.85699070845752512</v>
      </c>
      <c r="S35" s="409">
        <v>1.9574447261226317E-2</v>
      </c>
      <c r="T35" s="409">
        <v>9.0713389302697633E-4</v>
      </c>
      <c r="U35" s="409">
        <v>0.42076779582062401</v>
      </c>
      <c r="V35" s="409">
        <v>5.4574118170743499E-4</v>
      </c>
      <c r="W35" s="409">
        <v>0.69746160686184433</v>
      </c>
      <c r="X35" s="409">
        <v>0.91191392349582612</v>
      </c>
      <c r="Y35" s="409">
        <v>0.48245178402752237</v>
      </c>
      <c r="Z35" s="409">
        <v>1.717072562829975</v>
      </c>
      <c r="AA35" s="409">
        <v>0.39864651696477799</v>
      </c>
      <c r="AB35" s="409">
        <v>2.0722766702726094</v>
      </c>
      <c r="AC35" s="409">
        <v>0.15882961826636355</v>
      </c>
      <c r="AD35" s="409">
        <v>3.8012470328049719E-2</v>
      </c>
      <c r="AE35" s="409">
        <v>0.66110700958127311</v>
      </c>
      <c r="AF35" s="409">
        <v>2.6428127005924423E-2</v>
      </c>
      <c r="AG35" s="409">
        <v>0.94825385545640806</v>
      </c>
    </row>
    <row r="36" spans="1:33" s="3" customFormat="1" x14ac:dyDescent="0.2">
      <c r="A36" s="57" t="s">
        <v>137</v>
      </c>
      <c r="B36" s="57" t="s">
        <v>138</v>
      </c>
      <c r="C36" s="409">
        <v>1050</v>
      </c>
      <c r="D36" s="409">
        <v>2.7096779684276933</v>
      </c>
      <c r="E36" s="409">
        <v>1.8867302860051476</v>
      </c>
      <c r="F36" s="409">
        <v>3.8773906497618222</v>
      </c>
      <c r="G36" s="409">
        <v>1.6861896252375208</v>
      </c>
      <c r="H36" s="409">
        <v>4.3270637835219263</v>
      </c>
      <c r="I36" s="409">
        <v>0.29268292682926828</v>
      </c>
      <c r="J36" s="409">
        <v>0.1007709257171521</v>
      </c>
      <c r="K36" s="409">
        <v>0.84698076885801199</v>
      </c>
      <c r="L36" s="409">
        <v>7.5027461827930866E-2</v>
      </c>
      <c r="M36" s="409">
        <v>1.1345897962761202</v>
      </c>
      <c r="N36" s="409">
        <v>0.10617009981904275</v>
      </c>
      <c r="O36" s="409">
        <v>2.0203935382874651E-2</v>
      </c>
      <c r="P36" s="409">
        <v>0.55588185684699598</v>
      </c>
      <c r="Q36" s="409">
        <v>1.3571380915513329E-2</v>
      </c>
      <c r="R36" s="409">
        <v>0.82536255224685862</v>
      </c>
      <c r="S36" s="409">
        <v>1.9574447261226317E-2</v>
      </c>
      <c r="T36" s="409">
        <v>9.4829514343092267E-4</v>
      </c>
      <c r="U36" s="409">
        <v>0.4025775082481608</v>
      </c>
      <c r="V36" s="409">
        <v>5.7147928759056926E-4</v>
      </c>
      <c r="W36" s="409">
        <v>0.66625866385573929</v>
      </c>
      <c r="X36" s="409">
        <v>0.91191392349582612</v>
      </c>
      <c r="Y36" s="409">
        <v>0.4896864202552722</v>
      </c>
      <c r="Z36" s="409">
        <v>1.6920128307720481</v>
      </c>
      <c r="AA36" s="409">
        <v>0.40626927146873282</v>
      </c>
      <c r="AB36" s="409">
        <v>2.0340333417971106</v>
      </c>
      <c r="AC36" s="409">
        <v>0.15882961826636355</v>
      </c>
      <c r="AD36" s="409">
        <v>3.9159364828453079E-2</v>
      </c>
      <c r="AE36" s="409">
        <v>0.64186155574901949</v>
      </c>
      <c r="AF36" s="409">
        <v>2.7360386637744302E-2</v>
      </c>
      <c r="AG36" s="409">
        <v>0.91623125667134253</v>
      </c>
    </row>
    <row r="37" spans="1:33" s="3" customFormat="1" x14ac:dyDescent="0.2">
      <c r="A37" s="57" t="s">
        <v>137</v>
      </c>
      <c r="B37" s="57" t="s">
        <v>138</v>
      </c>
      <c r="C37" s="409">
        <v>1100</v>
      </c>
      <c r="D37" s="409">
        <v>2.7096779684276933</v>
      </c>
      <c r="E37" s="409">
        <v>1.9023865240845899</v>
      </c>
      <c r="F37" s="409">
        <v>3.8461178122080351</v>
      </c>
      <c r="G37" s="409">
        <v>1.7044226591122116</v>
      </c>
      <c r="H37" s="409">
        <v>4.2819972622103135</v>
      </c>
      <c r="I37" s="409">
        <v>0.29268292682926828</v>
      </c>
      <c r="J37" s="409">
        <v>0.10306408077497342</v>
      </c>
      <c r="K37" s="409">
        <v>0.82827285432450526</v>
      </c>
      <c r="L37" s="409">
        <v>7.7107025280658062E-2</v>
      </c>
      <c r="M37" s="409">
        <v>1.1043052934001527</v>
      </c>
      <c r="N37" s="409">
        <v>0.10617009981904275</v>
      </c>
      <c r="O37" s="409">
        <v>2.0849474722556494E-2</v>
      </c>
      <c r="P37" s="409">
        <v>0.53875996623036548</v>
      </c>
      <c r="Q37" s="409">
        <v>1.4066171947427595E-2</v>
      </c>
      <c r="R37" s="409">
        <v>0.79655699063248597</v>
      </c>
      <c r="S37" s="409">
        <v>1.9574447261226317E-2</v>
      </c>
      <c r="T37" s="409">
        <v>9.8910402873899012E-4</v>
      </c>
      <c r="U37" s="409">
        <v>0.38603175175658938</v>
      </c>
      <c r="V37" s="409">
        <v>5.9708067226269706E-4</v>
      </c>
      <c r="W37" s="409">
        <v>0.63787315575979442</v>
      </c>
      <c r="X37" s="409">
        <v>0.91191392349582612</v>
      </c>
      <c r="Y37" s="409">
        <v>0.49653410344665977</v>
      </c>
      <c r="Z37" s="409">
        <v>1.6689548756627166</v>
      </c>
      <c r="AA37" s="409">
        <v>0.41352254682776185</v>
      </c>
      <c r="AB37" s="409">
        <v>1.9989264912360132</v>
      </c>
      <c r="AC37" s="409">
        <v>0.15882961826636355</v>
      </c>
      <c r="AD37" s="409">
        <v>4.0267977741026355E-2</v>
      </c>
      <c r="AE37" s="409">
        <v>0.62429398121921609</v>
      </c>
      <c r="AF37" s="409">
        <v>2.8268784849373167E-2</v>
      </c>
      <c r="AG37" s="409">
        <v>0.88704196795558798</v>
      </c>
    </row>
    <row r="38" spans="1:33" s="3" customFormat="1" x14ac:dyDescent="0.2">
      <c r="A38" s="57" t="s">
        <v>137</v>
      </c>
      <c r="B38" s="57" t="s">
        <v>138</v>
      </c>
      <c r="C38" s="409">
        <v>1150</v>
      </c>
      <c r="D38" s="409">
        <v>2.7096779684276933</v>
      </c>
      <c r="E38" s="409">
        <v>1.9171361028955434</v>
      </c>
      <c r="F38" s="409">
        <v>3.8171050780510409</v>
      </c>
      <c r="G38" s="409">
        <v>1.7216494984330244</v>
      </c>
      <c r="H38" s="409">
        <v>4.2402568972240751</v>
      </c>
      <c r="I38" s="409">
        <v>0.29268292682926828</v>
      </c>
      <c r="J38" s="409">
        <v>0.10526469430936815</v>
      </c>
      <c r="K38" s="409">
        <v>0.81108009959098304</v>
      </c>
      <c r="L38" s="409">
        <v>7.9117160849591639E-2</v>
      </c>
      <c r="M38" s="409">
        <v>1.0765287527722907</v>
      </c>
      <c r="N38" s="409">
        <v>0.10617009981904275</v>
      </c>
      <c r="O38" s="409">
        <v>2.1477570409638953E-2</v>
      </c>
      <c r="P38" s="409">
        <v>0.5230834755207221</v>
      </c>
      <c r="Q38" s="409">
        <v>1.455115462172905E-2</v>
      </c>
      <c r="R38" s="409">
        <v>0.77020892165930188</v>
      </c>
      <c r="S38" s="409">
        <v>1.9574447261226317E-2</v>
      </c>
      <c r="T38" s="409">
        <v>1.0295661098739296E-3</v>
      </c>
      <c r="U38" s="409">
        <v>0.37091677668220385</v>
      </c>
      <c r="V38" s="409">
        <v>6.225466832888145E-4</v>
      </c>
      <c r="W38" s="409">
        <v>0.61193971551805748</v>
      </c>
      <c r="X38" s="409">
        <v>0.91191392349582612</v>
      </c>
      <c r="Y38" s="409">
        <v>0.50302932526198196</v>
      </c>
      <c r="Z38" s="409">
        <v>1.6476542778788916</v>
      </c>
      <c r="AA38" s="409">
        <v>0.42043657033084658</v>
      </c>
      <c r="AB38" s="409">
        <v>1.9665670487505904</v>
      </c>
      <c r="AC38" s="409">
        <v>0.15882961826636355</v>
      </c>
      <c r="AD38" s="409">
        <v>4.1340544652327636E-2</v>
      </c>
      <c r="AE38" s="409">
        <v>0.60818890183509755</v>
      </c>
      <c r="AF38" s="409">
        <v>2.9154408471214768E-2</v>
      </c>
      <c r="AG38" s="409">
        <v>0.86032055475016478</v>
      </c>
    </row>
    <row r="39" spans="1:33" s="3" customFormat="1" x14ac:dyDescent="0.2">
      <c r="A39" s="57" t="s">
        <v>137</v>
      </c>
      <c r="B39" s="57" t="s">
        <v>138</v>
      </c>
      <c r="C39" s="409">
        <v>1200</v>
      </c>
      <c r="D39" s="409">
        <v>2.7096779684276933</v>
      </c>
      <c r="E39" s="409">
        <v>1.9310649838861524</v>
      </c>
      <c r="F39" s="409">
        <v>3.7900978451817848</v>
      </c>
      <c r="G39" s="409">
        <v>1.7379617562810687</v>
      </c>
      <c r="H39" s="409">
        <v>4.2014626748509682</v>
      </c>
      <c r="I39" s="409">
        <v>0.29268292682926828</v>
      </c>
      <c r="J39" s="409">
        <v>0.1073791771227023</v>
      </c>
      <c r="K39" s="409">
        <v>0.79521883401748161</v>
      </c>
      <c r="L39" s="409">
        <v>8.1061914041418548E-2</v>
      </c>
      <c r="M39" s="409">
        <v>1.0509529881796758</v>
      </c>
      <c r="N39" s="409">
        <v>0.10617009981904275</v>
      </c>
      <c r="O39" s="409">
        <v>2.2089057303569713E-2</v>
      </c>
      <c r="P39" s="409">
        <v>0.50867362490297796</v>
      </c>
      <c r="Q39" s="409">
        <v>1.5026678790226816E-2</v>
      </c>
      <c r="R39" s="409">
        <v>0.74601371731847521</v>
      </c>
      <c r="S39" s="409">
        <v>1.9574447261226317E-2</v>
      </c>
      <c r="T39" s="409">
        <v>1.0696868183425563E-3</v>
      </c>
      <c r="U39" s="409">
        <v>0.35705434383158485</v>
      </c>
      <c r="V39" s="409">
        <v>6.4787864855397794E-4</v>
      </c>
      <c r="W39" s="409">
        <v>0.58815353554093119</v>
      </c>
      <c r="X39" s="409">
        <v>0.91191392349582612</v>
      </c>
      <c r="Y39" s="409">
        <v>0.50920234129852759</v>
      </c>
      <c r="Z39" s="409">
        <v>1.6279057302075814</v>
      </c>
      <c r="AA39" s="409">
        <v>0.42703813468936103</v>
      </c>
      <c r="AB39" s="409">
        <v>1.9366288573114157</v>
      </c>
      <c r="AC39" s="409">
        <v>0.15882961826636355</v>
      </c>
      <c r="AD39" s="409">
        <v>4.2379115541937941E-2</v>
      </c>
      <c r="AE39" s="409">
        <v>0.5933665304490412</v>
      </c>
      <c r="AF39" s="409">
        <v>3.0018273141012693E-2</v>
      </c>
      <c r="AG39" s="409">
        <v>0.83576204440505097</v>
      </c>
    </row>
    <row r="40" spans="1:33" s="3" customFormat="1" x14ac:dyDescent="0.2">
      <c r="A40" s="57" t="s">
        <v>137</v>
      </c>
      <c r="B40" s="57" t="s">
        <v>138</v>
      </c>
      <c r="C40" s="409">
        <v>1250</v>
      </c>
      <c r="D40" s="409">
        <v>2.7096779684276933</v>
      </c>
      <c r="E40" s="409">
        <v>1.9442480141810177</v>
      </c>
      <c r="F40" s="409">
        <v>3.764879525652808</v>
      </c>
      <c r="G40" s="409">
        <v>1.7534396170106807</v>
      </c>
      <c r="H40" s="409">
        <v>4.1652919105706374</v>
      </c>
      <c r="I40" s="409">
        <v>0.29268292682926828</v>
      </c>
      <c r="J40" s="409">
        <v>0.10941331622216746</v>
      </c>
      <c r="K40" s="409">
        <v>0.78053428544040904</v>
      </c>
      <c r="L40" s="409">
        <v>8.2944995641211411E-2</v>
      </c>
      <c r="M40" s="409">
        <v>1.0273193945560186</v>
      </c>
      <c r="N40" s="409">
        <v>0.10617009981904275</v>
      </c>
      <c r="O40" s="409">
        <v>2.2684712967363057E-2</v>
      </c>
      <c r="P40" s="409">
        <v>0.49538009263252208</v>
      </c>
      <c r="Q40" s="409">
        <v>1.5493076215464672E-2</v>
      </c>
      <c r="R40" s="409">
        <v>0.72371519514663207</v>
      </c>
      <c r="S40" s="409">
        <v>1.9574447261226317E-2</v>
      </c>
      <c r="T40" s="409">
        <v>1.1094714602263357E-3</v>
      </c>
      <c r="U40" s="409">
        <v>0.34429464416840772</v>
      </c>
      <c r="V40" s="409">
        <v>6.7307787664590952E-4</v>
      </c>
      <c r="W40" s="409">
        <v>0.56625831976492425</v>
      </c>
      <c r="X40" s="409">
        <v>0.91191392349582612</v>
      </c>
      <c r="Y40" s="409">
        <v>0.51507982517084105</v>
      </c>
      <c r="Z40" s="409">
        <v>1.6095354298667048</v>
      </c>
      <c r="AA40" s="409">
        <v>0.43335109153290846</v>
      </c>
      <c r="AB40" s="409">
        <v>1.9088363463639155</v>
      </c>
      <c r="AC40" s="409">
        <v>0.15882961826636355</v>
      </c>
      <c r="AD40" s="409">
        <v>4.3385574611505266E-2</v>
      </c>
      <c r="AE40" s="409">
        <v>0.57967559651143785</v>
      </c>
      <c r="AF40" s="409">
        <v>3.0861329358809329E-2</v>
      </c>
      <c r="AG40" s="409">
        <v>0.81310990575225606</v>
      </c>
    </row>
    <row r="41" spans="1:33" s="3" customFormat="1" x14ac:dyDescent="0.2">
      <c r="A41" s="57" t="s">
        <v>137</v>
      </c>
      <c r="B41" s="57" t="s">
        <v>138</v>
      </c>
      <c r="C41" s="409">
        <v>1300</v>
      </c>
      <c r="D41" s="409">
        <v>2.7096779684276933</v>
      </c>
      <c r="E41" s="409">
        <v>1.9567507208371329</v>
      </c>
      <c r="F41" s="409">
        <v>3.7412645936176756</v>
      </c>
      <c r="G41" s="409">
        <v>1.7681536223355776</v>
      </c>
      <c r="H41" s="409">
        <v>4.1314686807781795</v>
      </c>
      <c r="I41" s="409">
        <v>0.29268292682926828</v>
      </c>
      <c r="J41" s="409">
        <v>0.11137235223536442</v>
      </c>
      <c r="K41" s="409">
        <v>0.76689508133838902</v>
      </c>
      <c r="L41" s="409">
        <v>8.4769817324962526E-2</v>
      </c>
      <c r="M41" s="409">
        <v>1.0054086813235219</v>
      </c>
      <c r="N41" s="409">
        <v>0.10617009981904275</v>
      </c>
      <c r="O41" s="409">
        <v>2.3265262762398466E-2</v>
      </c>
      <c r="P41" s="409">
        <v>0.48307554817948867</v>
      </c>
      <c r="Q41" s="409">
        <v>1.5950661792966662E-2</v>
      </c>
      <c r="R41" s="409">
        <v>0.70309635132114656</v>
      </c>
      <c r="S41" s="409">
        <v>1.9574447261226317E-2</v>
      </c>
      <c r="T41" s="409">
        <v>1.1489252200190254E-3</v>
      </c>
      <c r="U41" s="409">
        <v>0.33251084760396205</v>
      </c>
      <c r="V41" s="409">
        <v>6.981456572281436E-4</v>
      </c>
      <c r="W41" s="409">
        <v>0.54603700188831095</v>
      </c>
      <c r="X41" s="409">
        <v>0.91191392349582612</v>
      </c>
      <c r="Y41" s="409">
        <v>0.52068540224363302</v>
      </c>
      <c r="Z41" s="409">
        <v>1.5923951908911556</v>
      </c>
      <c r="AA41" s="409">
        <v>0.43939676002585848</v>
      </c>
      <c r="AB41" s="409">
        <v>1.8829550071624308</v>
      </c>
      <c r="AC41" s="409">
        <v>0.15882961826636355</v>
      </c>
      <c r="AD41" s="409">
        <v>4.4361657542073031E-2</v>
      </c>
      <c r="AE41" s="409">
        <v>0.56698789279583817</v>
      </c>
      <c r="AF41" s="409">
        <v>3.1684467912009677E-2</v>
      </c>
      <c r="AG41" s="409">
        <v>0.79214678777758762</v>
      </c>
    </row>
    <row r="42" spans="1:33" s="3" customFormat="1" x14ac:dyDescent="0.2">
      <c r="A42" s="57" t="s">
        <v>137</v>
      </c>
      <c r="B42" s="57" t="s">
        <v>138</v>
      </c>
      <c r="C42" s="409">
        <v>1350</v>
      </c>
      <c r="D42" s="409">
        <v>2.7096779684276933</v>
      </c>
      <c r="E42" s="409">
        <v>1.9686307616695062</v>
      </c>
      <c r="F42" s="409">
        <v>3.7190931196273112</v>
      </c>
      <c r="G42" s="409">
        <v>1.7821661256260821</v>
      </c>
      <c r="H42" s="409">
        <v>4.0997555283498111</v>
      </c>
      <c r="I42" s="409">
        <v>0.29268292682926828</v>
      </c>
      <c r="J42" s="409">
        <v>0.11326104524437225</v>
      </c>
      <c r="K42" s="409">
        <v>0.7541889629208568</v>
      </c>
      <c r="L42" s="409">
        <v>8.6539522674206823E-2</v>
      </c>
      <c r="M42" s="409">
        <v>0.98503365164365886</v>
      </c>
      <c r="N42" s="409">
        <v>0.10617009981904275</v>
      </c>
      <c r="O42" s="409">
        <v>2.3831384390019177E-2</v>
      </c>
      <c r="P42" s="409">
        <v>0.47165141177516373</v>
      </c>
      <c r="Q42" s="409">
        <v>1.6399734671904247E-2</v>
      </c>
      <c r="R42" s="409">
        <v>0.68397214282740371</v>
      </c>
      <c r="S42" s="409">
        <v>1.9574447261226317E-2</v>
      </c>
      <c r="T42" s="409">
        <v>1.18805316431812E-3</v>
      </c>
      <c r="U42" s="409">
        <v>0.32159485972962099</v>
      </c>
      <c r="V42" s="409">
        <v>7.2308326140388781E-4</v>
      </c>
      <c r="W42" s="409">
        <v>0.52730451613338325</v>
      </c>
      <c r="X42" s="409">
        <v>0.91191392349582612</v>
      </c>
      <c r="Y42" s="409">
        <v>0.52604008849563966</v>
      </c>
      <c r="Z42" s="409">
        <v>1.5763578377634018</v>
      </c>
      <c r="AA42" s="409">
        <v>0.44519426746508556</v>
      </c>
      <c r="AB42" s="409">
        <v>1.8587839520042975</v>
      </c>
      <c r="AC42" s="409">
        <v>0.15882961826636355</v>
      </c>
      <c r="AD42" s="409">
        <v>4.5308966569507871E-2</v>
      </c>
      <c r="AE42" s="409">
        <v>0.55519402888224212</v>
      </c>
      <c r="AF42" s="409">
        <v>3.2488524747639434E-2</v>
      </c>
      <c r="AG42" s="409">
        <v>0.7726873056530662</v>
      </c>
    </row>
    <row r="43" spans="1:33" s="3" customFormat="1" x14ac:dyDescent="0.2">
      <c r="A43" s="57" t="s">
        <v>137</v>
      </c>
      <c r="B43" s="57" t="s">
        <v>138</v>
      </c>
      <c r="C43" s="409">
        <v>1400</v>
      </c>
      <c r="D43" s="409">
        <v>2.7096779684276933</v>
      </c>
      <c r="E43" s="409">
        <v>1.9799391079893296</v>
      </c>
      <c r="F43" s="409">
        <v>3.6982264309905832</v>
      </c>
      <c r="G43" s="409">
        <v>1.7955324852049279</v>
      </c>
      <c r="H43" s="409">
        <v>4.0699468880399001</v>
      </c>
      <c r="I43" s="409">
        <v>0.29268292682926828</v>
      </c>
      <c r="J43" s="409">
        <v>0.11508373105133105</v>
      </c>
      <c r="K43" s="409">
        <v>0.7423194106129023</v>
      </c>
      <c r="L43" s="409">
        <v>8.8257014286357821E-2</v>
      </c>
      <c r="M43" s="409">
        <v>0.96603351896259237</v>
      </c>
      <c r="N43" s="409">
        <v>0.10617009981904275</v>
      </c>
      <c r="O43" s="409">
        <v>2.4383711950498085E-2</v>
      </c>
      <c r="P43" s="409">
        <v>0.46101451965263834</v>
      </c>
      <c r="Q43" s="409">
        <v>1.6840579284163649E-2</v>
      </c>
      <c r="R43" s="409">
        <v>0.66618380886163475</v>
      </c>
      <c r="S43" s="409">
        <v>1.9574447261226317E-2</v>
      </c>
      <c r="T43" s="409">
        <v>1.226860245376694E-3</v>
      </c>
      <c r="U43" s="409">
        <v>0.31145398533215196</v>
      </c>
      <c r="V43" s="409">
        <v>7.4789194207133412E-4</v>
      </c>
      <c r="W43" s="409">
        <v>0.5099021098240184</v>
      </c>
      <c r="X43" s="409">
        <v>0.91191392349582612</v>
      </c>
      <c r="Y43" s="409">
        <v>0.53116265393692841</v>
      </c>
      <c r="Z43" s="409">
        <v>1.5613135650838394</v>
      </c>
      <c r="AA43" s="409">
        <v>0.45076083494729158</v>
      </c>
      <c r="AB43" s="409">
        <v>1.8361500426824298</v>
      </c>
      <c r="AC43" s="409">
        <v>0.15882961826636355</v>
      </c>
      <c r="AD43" s="409">
        <v>4.62289837005972E-2</v>
      </c>
      <c r="AE43" s="409">
        <v>0.54420009075594922</v>
      </c>
      <c r="AF43" s="409">
        <v>3.3274285358087699E-2</v>
      </c>
      <c r="AG43" s="409">
        <v>0.75457236477537126</v>
      </c>
    </row>
    <row r="44" spans="1:33" s="3" customFormat="1" x14ac:dyDescent="0.2">
      <c r="A44" s="57" t="s">
        <v>137</v>
      </c>
      <c r="B44" s="57" t="s">
        <v>138</v>
      </c>
      <c r="C44" s="409">
        <v>1450</v>
      </c>
      <c r="D44" s="409">
        <v>2.7096779684276933</v>
      </c>
      <c r="E44" s="409">
        <v>1.9907210160975721</v>
      </c>
      <c r="F44" s="409">
        <v>3.6785436348056422</v>
      </c>
      <c r="G44" s="409">
        <v>1.8083020504968943</v>
      </c>
      <c r="H44" s="409">
        <v>4.0418638273267264</v>
      </c>
      <c r="I44" s="409">
        <v>0.29268292682926828</v>
      </c>
      <c r="J44" s="409">
        <v>0.11684436949241474</v>
      </c>
      <c r="K44" s="409">
        <v>0.73120296221210124</v>
      </c>
      <c r="L44" s="409">
        <v>8.9924977555327287E-2</v>
      </c>
      <c r="M44" s="409">
        <v>0.94826939183387227</v>
      </c>
      <c r="N44" s="409">
        <v>0.10617009981904275</v>
      </c>
      <c r="O44" s="409">
        <v>2.4922839579645164E-2</v>
      </c>
      <c r="P44" s="409">
        <v>0.45108447699942289</v>
      </c>
      <c r="Q44" s="409">
        <v>1.7273466290670472E-2</v>
      </c>
      <c r="R44" s="409">
        <v>0.64959436163519824</v>
      </c>
      <c r="S44" s="409">
        <v>1.9574447261226317E-2</v>
      </c>
      <c r="T44" s="409">
        <v>1.2653513045220899E-3</v>
      </c>
      <c r="U44" s="409">
        <v>0.30200828039161975</v>
      </c>
      <c r="V44" s="409">
        <v>7.7257293427063906E-4</v>
      </c>
      <c r="W44" s="409">
        <v>0.49369282731142916</v>
      </c>
      <c r="X44" s="409">
        <v>0.91191392349582612</v>
      </c>
      <c r="Y44" s="409">
        <v>0.53606992553339017</v>
      </c>
      <c r="Z44" s="409">
        <v>1.5471670339244048</v>
      </c>
      <c r="AA44" s="409">
        <v>0.45611201835524684</v>
      </c>
      <c r="AB44" s="409">
        <v>1.8149032140541577</v>
      </c>
      <c r="AC44" s="409">
        <v>0.15882961826636355</v>
      </c>
      <c r="AD44" s="409">
        <v>4.7123082338091746E-2</v>
      </c>
      <c r="AE44" s="409">
        <v>0.5339249885616747</v>
      </c>
      <c r="AF44" s="409">
        <v>3.4042488737521324E-2</v>
      </c>
      <c r="AG44" s="409">
        <v>0.73766465331817965</v>
      </c>
    </row>
    <row r="45" spans="1:33" s="3" customFormat="1" x14ac:dyDescent="0.2">
      <c r="A45" s="57" t="s">
        <v>137</v>
      </c>
      <c r="B45" s="57" t="s">
        <v>138</v>
      </c>
      <c r="C45" s="409">
        <v>1500</v>
      </c>
      <c r="D45" s="409">
        <v>2.7096779684276933</v>
      </c>
      <c r="E45" s="409">
        <v>2.0010168308727425</v>
      </c>
      <c r="F45" s="409">
        <v>3.659938808712091</v>
      </c>
      <c r="G45" s="409">
        <v>1.8205189824160724</v>
      </c>
      <c r="H45" s="409">
        <v>4.0153498038580251</v>
      </c>
      <c r="I45" s="409">
        <v>0.29268292682926828</v>
      </c>
      <c r="J45" s="409">
        <v>0.11854658610752412</v>
      </c>
      <c r="K45" s="409">
        <v>0.72076706305003058</v>
      </c>
      <c r="L45" s="409">
        <v>9.1545901600729979E-2</v>
      </c>
      <c r="M45" s="409">
        <v>0.93162065591605636</v>
      </c>
      <c r="N45" s="409">
        <v>0.10617009981904275</v>
      </c>
      <c r="O45" s="409">
        <v>2.544932471472296E-2</v>
      </c>
      <c r="P45" s="409">
        <v>0.44179153861242632</v>
      </c>
      <c r="Q45" s="409">
        <v>1.7698653452839271E-2</v>
      </c>
      <c r="R45" s="409">
        <v>0.63408497493294169</v>
      </c>
      <c r="S45" s="409">
        <v>1.9574447261226317E-2</v>
      </c>
      <c r="T45" s="409">
        <v>1.3035310754473282E-3</v>
      </c>
      <c r="U45" s="409">
        <v>0.29318843232632474</v>
      </c>
      <c r="V45" s="409">
        <v>7.9712745552243858E-4</v>
      </c>
      <c r="W45" s="409">
        <v>0.47855789313713587</v>
      </c>
      <c r="X45" s="409">
        <v>0.91191392349582612</v>
      </c>
      <c r="Y45" s="409">
        <v>0.54077704125813031</v>
      </c>
      <c r="Z45" s="409">
        <v>1.5338350358709929</v>
      </c>
      <c r="AA45" s="409">
        <v>0.46126191275469919</v>
      </c>
      <c r="AB45" s="409">
        <v>1.794912717381832</v>
      </c>
      <c r="AC45" s="409">
        <v>0.15882961826636355</v>
      </c>
      <c r="AD45" s="409">
        <v>4.7992537538871193E-2</v>
      </c>
      <c r="AE45" s="409">
        <v>0.52429833249965607</v>
      </c>
      <c r="AF45" s="409">
        <v>3.4793830958456E-2</v>
      </c>
      <c r="AG45" s="409">
        <v>0.72184503189611571</v>
      </c>
    </row>
    <row r="46" spans="1:33" s="3" customFormat="1" x14ac:dyDescent="0.2">
      <c r="A46" s="57" t="s">
        <v>137</v>
      </c>
      <c r="B46" s="57" t="s">
        <v>138</v>
      </c>
      <c r="C46" s="409">
        <v>1550</v>
      </c>
      <c r="D46" s="409">
        <v>2.7096779684276933</v>
      </c>
      <c r="E46" s="409">
        <v>2.0108626548193755</v>
      </c>
      <c r="F46" s="409">
        <v>3.6423187134149946</v>
      </c>
      <c r="G46" s="409">
        <v>1.8322229400870911</v>
      </c>
      <c r="H46" s="409">
        <v>3.9902672160943555</v>
      </c>
      <c r="I46" s="409">
        <v>0.29268292682926828</v>
      </c>
      <c r="J46" s="409">
        <v>0.1201937082293546</v>
      </c>
      <c r="K46" s="409">
        <v>0.71094832875832803</v>
      </c>
      <c r="L46" s="409">
        <v>9.3122097745724927E-2</v>
      </c>
      <c r="M46" s="409">
        <v>0.91598205166193414</v>
      </c>
      <c r="N46" s="409">
        <v>0.10617009981904275</v>
      </c>
      <c r="O46" s="409">
        <v>2.5963691034102152E-2</v>
      </c>
      <c r="P46" s="409">
        <v>0.43307489843035446</v>
      </c>
      <c r="Q46" s="409">
        <v>1.8116386436155939E-2</v>
      </c>
      <c r="R46" s="409">
        <v>0.61955206858086531</v>
      </c>
      <c r="S46" s="409">
        <v>1.9574447261226317E-2</v>
      </c>
      <c r="T46" s="409">
        <v>1.3414041873807962E-3</v>
      </c>
      <c r="U46" s="409">
        <v>0.28493404949810675</v>
      </c>
      <c r="V46" s="409">
        <v>8.2155670615816838E-4</v>
      </c>
      <c r="W46" s="409">
        <v>0.46439379224508265</v>
      </c>
      <c r="X46" s="409">
        <v>0.91191392349582612</v>
      </c>
      <c r="Y46" s="409">
        <v>0.54529766437658267</v>
      </c>
      <c r="Z46" s="409">
        <v>1.5212445987855543</v>
      </c>
      <c r="AA46" s="409">
        <v>0.46622332663912319</v>
      </c>
      <c r="AB46" s="409">
        <v>1.7760640784297663</v>
      </c>
      <c r="AC46" s="409">
        <v>0.15882961826636355</v>
      </c>
      <c r="AD46" s="409">
        <v>4.8838535093413994E-2</v>
      </c>
      <c r="AE46" s="409">
        <v>0.51525871802041567</v>
      </c>
      <c r="AF46" s="409">
        <v>3.5528968411437482E-2</v>
      </c>
      <c r="AG46" s="409">
        <v>0.70700961867261236</v>
      </c>
    </row>
    <row r="47" spans="1:33" s="3" customFormat="1" x14ac:dyDescent="0.2">
      <c r="A47" s="57" t="s">
        <v>137</v>
      </c>
      <c r="B47" s="57" t="s">
        <v>138</v>
      </c>
      <c r="C47" s="409">
        <v>1600</v>
      </c>
      <c r="D47" s="409">
        <v>2.7096779684276933</v>
      </c>
      <c r="E47" s="409">
        <v>2.0202909085001242</v>
      </c>
      <c r="F47" s="409">
        <v>3.6256009165536214</v>
      </c>
      <c r="G47" s="409">
        <v>1.8434496590090781</v>
      </c>
      <c r="H47" s="409">
        <v>3.9664945783647121</v>
      </c>
      <c r="I47" s="409">
        <v>0.29268292682926828</v>
      </c>
      <c r="J47" s="409">
        <v>0.12178879636233698</v>
      </c>
      <c r="K47" s="409">
        <v>0.70169113094556901</v>
      </c>
      <c r="L47" s="409">
        <v>9.4655715879588223E-2</v>
      </c>
      <c r="M47" s="409">
        <v>0.90126129634321395</v>
      </c>
      <c r="N47" s="409">
        <v>0.10617009981904275</v>
      </c>
      <c r="O47" s="409">
        <v>2.6466431108996515E-2</v>
      </c>
      <c r="P47" s="409">
        <v>0.42488129874868297</v>
      </c>
      <c r="Q47" s="409">
        <v>1.8526899552149416E-2</v>
      </c>
      <c r="R47" s="409">
        <v>0.60590493723011429</v>
      </c>
      <c r="S47" s="409">
        <v>1.9574447261226317E-2</v>
      </c>
      <c r="T47" s="409">
        <v>1.3789751681400301E-3</v>
      </c>
      <c r="U47" s="409">
        <v>0.27719227066675528</v>
      </c>
      <c r="V47" s="409">
        <v>8.4586186964308481E-4</v>
      </c>
      <c r="W47" s="409">
        <v>0.45110989539308871</v>
      </c>
      <c r="X47" s="409">
        <v>0.91191392349582612</v>
      </c>
      <c r="Y47" s="409">
        <v>0.54964416516007075</v>
      </c>
      <c r="Z47" s="409">
        <v>1.509331439376439</v>
      </c>
      <c r="AA47" s="409">
        <v>0.47100793117986423</v>
      </c>
      <c r="AB47" s="409">
        <v>1.7582566160212376</v>
      </c>
      <c r="AC47" s="409">
        <v>0.15882961826636355</v>
      </c>
      <c r="AD47" s="409">
        <v>4.966217958521453E-2</v>
      </c>
      <c r="AE47" s="409">
        <v>0.50675233109713103</v>
      </c>
      <c r="AF47" s="409">
        <v>3.6248520745214029E-2</v>
      </c>
      <c r="AG47" s="409">
        <v>0.6930674184475758</v>
      </c>
    </row>
    <row r="48" spans="1:33" s="3" customFormat="1" x14ac:dyDescent="0.2">
      <c r="A48" s="57" t="s">
        <v>137</v>
      </c>
      <c r="B48" s="57" t="s">
        <v>138</v>
      </c>
      <c r="C48" s="409">
        <v>1650</v>
      </c>
      <c r="D48" s="409">
        <v>2.7096779684276933</v>
      </c>
      <c r="E48" s="409">
        <v>2.0293308026621903</v>
      </c>
      <c r="F48" s="409">
        <v>3.6097122435382336</v>
      </c>
      <c r="G48" s="409">
        <v>1.8542314404635898</v>
      </c>
      <c r="H48" s="409">
        <v>3.9439241915476138</v>
      </c>
      <c r="I48" s="409">
        <v>0.29268292682926828</v>
      </c>
      <c r="J48" s="409">
        <v>0.12333467156783327</v>
      </c>
      <c r="K48" s="409">
        <v>0.69294643772824338</v>
      </c>
      <c r="L48" s="409">
        <v>9.6148758988577346E-2</v>
      </c>
      <c r="M48" s="409">
        <v>0.88737713557134679</v>
      </c>
      <c r="N48" s="409">
        <v>0.10617009981904275</v>
      </c>
      <c r="O48" s="409">
        <v>2.6958008800456647E-2</v>
      </c>
      <c r="P48" s="409">
        <v>0.41716389149100724</v>
      </c>
      <c r="Q48" s="409">
        <v>1.8930416444338329E-2</v>
      </c>
      <c r="R48" s="409">
        <v>0.59306380846612183</v>
      </c>
      <c r="S48" s="409">
        <v>1.9574447261226317E-2</v>
      </c>
      <c r="T48" s="409">
        <v>1.4162484470741231E-3</v>
      </c>
      <c r="U48" s="409">
        <v>0.26991662668319605</v>
      </c>
      <c r="V48" s="409">
        <v>8.7004411289117974E-4</v>
      </c>
      <c r="W48" s="409">
        <v>0.43862651457847013</v>
      </c>
      <c r="X48" s="409">
        <v>0.91191392349582612</v>
      </c>
      <c r="Y48" s="409">
        <v>0.55382777575465914</v>
      </c>
      <c r="Z48" s="409">
        <v>1.498038690348698</v>
      </c>
      <c r="AA48" s="409">
        <v>0.47562638864174095</v>
      </c>
      <c r="AB48" s="409">
        <v>1.7414014037668206</v>
      </c>
      <c r="AC48" s="409">
        <v>0.15882961826636355</v>
      </c>
      <c r="AD48" s="409">
        <v>5.046450156443337E-2</v>
      </c>
      <c r="AE48" s="409">
        <v>0.49873180591964827</v>
      </c>
      <c r="AF48" s="409">
        <v>3.6953073540030232E-2</v>
      </c>
      <c r="AG48" s="409">
        <v>0.67993838082799019</v>
      </c>
    </row>
    <row r="49" spans="1:33" s="3" customFormat="1" x14ac:dyDescent="0.2">
      <c r="A49" s="57" t="s">
        <v>137</v>
      </c>
      <c r="B49" s="57" t="s">
        <v>138</v>
      </c>
      <c r="C49" s="409">
        <v>1700</v>
      </c>
      <c r="D49" s="409">
        <v>2.7096779684276933</v>
      </c>
      <c r="E49" s="409">
        <v>2.0380087380978704</v>
      </c>
      <c r="F49" s="409">
        <v>3.594587490289554</v>
      </c>
      <c r="G49" s="409">
        <v>1.8645975679002693</v>
      </c>
      <c r="H49" s="409">
        <v>3.9224602102023374</v>
      </c>
      <c r="I49" s="409">
        <v>0.29268292682926828</v>
      </c>
      <c r="J49" s="409">
        <v>0.12483393944823098</v>
      </c>
      <c r="K49" s="409">
        <v>0.68467085699191332</v>
      </c>
      <c r="L49" s="409">
        <v>9.7603096095304029E-2</v>
      </c>
      <c r="M49" s="409">
        <v>0.87425773636802329</v>
      </c>
      <c r="N49" s="409">
        <v>0.10617009981904275</v>
      </c>
      <c r="O49" s="409">
        <v>2.7438861430423435E-2</v>
      </c>
      <c r="P49" s="409">
        <v>0.40988129978333876</v>
      </c>
      <c r="Q49" s="409">
        <v>1.9327150723163811E-2</v>
      </c>
      <c r="R49" s="409">
        <v>0.58095824220254277</v>
      </c>
      <c r="S49" s="409">
        <v>1.9574447261226317E-2</v>
      </c>
      <c r="T49" s="409">
        <v>1.4532283578998848E-3</v>
      </c>
      <c r="U49" s="409">
        <v>0.26306610260704277</v>
      </c>
      <c r="V49" s="409">
        <v>8.9410458657323048E-4</v>
      </c>
      <c r="W49" s="409">
        <v>0.42687330028969123</v>
      </c>
      <c r="X49" s="409">
        <v>0.91191392349582612</v>
      </c>
      <c r="Y49" s="409">
        <v>0.55785872279584692</v>
      </c>
      <c r="Z49" s="409">
        <v>1.4873158466544751</v>
      </c>
      <c r="AA49" s="409">
        <v>0.48008846334077454</v>
      </c>
      <c r="AB49" s="409">
        <v>1.7254195849737215</v>
      </c>
      <c r="AC49" s="409">
        <v>0.15882961826636355</v>
      </c>
      <c r="AD49" s="409">
        <v>5.1246463949896029E-2</v>
      </c>
      <c r="AE49" s="409">
        <v>0.49115528322598612</v>
      </c>
      <c r="AF49" s="409">
        <v>3.7643180742593922E-2</v>
      </c>
      <c r="AG49" s="409">
        <v>0.66755179951047605</v>
      </c>
    </row>
    <row r="50" spans="1:33" s="3" customFormat="1" x14ac:dyDescent="0.2">
      <c r="A50" s="57" t="s">
        <v>137</v>
      </c>
      <c r="B50" s="57" t="s">
        <v>138</v>
      </c>
      <c r="C50" s="409">
        <v>1750</v>
      </c>
      <c r="D50" s="409">
        <v>2.7096779684276933</v>
      </c>
      <c r="E50" s="409">
        <v>2.0463486460001872</v>
      </c>
      <c r="F50" s="409">
        <v>3.5801683472756598</v>
      </c>
      <c r="G50" s="409">
        <v>1.8745746628906415</v>
      </c>
      <c r="H50" s="409">
        <v>3.9020170291186429</v>
      </c>
      <c r="I50" s="409">
        <v>0.29268292682926828</v>
      </c>
      <c r="J50" s="409">
        <v>0.12628901122266259</v>
      </c>
      <c r="K50" s="409">
        <v>0.67682584211132646</v>
      </c>
      <c r="L50" s="409">
        <v>9.9020473810880472E-2</v>
      </c>
      <c r="M50" s="409">
        <v>0.8618393538462511</v>
      </c>
      <c r="N50" s="409">
        <v>0.10617009981904275</v>
      </c>
      <c r="O50" s="409">
        <v>2.7909401751912626E-2</v>
      </c>
      <c r="P50" s="409">
        <v>0.40299683987852092</v>
      </c>
      <c r="Q50" s="409">
        <v>1.971730655439588E-2</v>
      </c>
      <c r="R50" s="409">
        <v>0.56952580336650782</v>
      </c>
      <c r="S50" s="409">
        <v>1.9574447261226317E-2</v>
      </c>
      <c r="T50" s="409">
        <v>1.4899191414364341E-3</v>
      </c>
      <c r="U50" s="409">
        <v>0.256604360251455</v>
      </c>
      <c r="V50" s="409">
        <v>9.1804442541735013E-4</v>
      </c>
      <c r="W50" s="409">
        <v>0.41578791247706026</v>
      </c>
      <c r="X50" s="409">
        <v>0.91191392349582612</v>
      </c>
      <c r="Y50" s="409">
        <v>0.56174634147318914</v>
      </c>
      <c r="Z50" s="409">
        <v>1.4771178878564382</v>
      </c>
      <c r="AA50" s="409">
        <v>0.48440311790116081</v>
      </c>
      <c r="AB50" s="409">
        <v>1.7102409710879971</v>
      </c>
      <c r="AC50" s="409">
        <v>0.15882961826636355</v>
      </c>
      <c r="AD50" s="409">
        <v>5.2008967756772953E-2</v>
      </c>
      <c r="AE50" s="409">
        <v>0.48398562928838207</v>
      </c>
      <c r="AF50" s="409">
        <v>3.8319366887762996E-2</v>
      </c>
      <c r="AG50" s="409">
        <v>0.65584498473353492</v>
      </c>
    </row>
    <row r="51" spans="1:33" s="3" customFormat="1" x14ac:dyDescent="0.2">
      <c r="A51" s="57" t="s">
        <v>137</v>
      </c>
      <c r="B51" s="57" t="s">
        <v>138</v>
      </c>
      <c r="C51" s="409">
        <v>1800</v>
      </c>
      <c r="D51" s="409">
        <v>2.7096779684276933</v>
      </c>
      <c r="E51" s="409">
        <v>2.0543722790367736</v>
      </c>
      <c r="F51" s="409">
        <v>3.5664024951707778</v>
      </c>
      <c r="G51" s="409">
        <v>1.884186990792228</v>
      </c>
      <c r="H51" s="409">
        <v>3.8825179289692153</v>
      </c>
      <c r="I51" s="409">
        <v>0.29268292682926828</v>
      </c>
      <c r="J51" s="409">
        <v>0.12770212230592681</v>
      </c>
      <c r="K51" s="409">
        <v>0.66937702876025307</v>
      </c>
      <c r="L51" s="409">
        <v>0.10040252667419161</v>
      </c>
      <c r="M51" s="409">
        <v>0.85006521858972794</v>
      </c>
      <c r="N51" s="409">
        <v>0.10617009981904275</v>
      </c>
      <c r="O51" s="409">
        <v>2.8370019740213026E-2</v>
      </c>
      <c r="P51" s="409">
        <v>0.39647787233506498</v>
      </c>
      <c r="Q51" s="409">
        <v>2.0101079205051251E-2</v>
      </c>
      <c r="R51" s="409">
        <v>0.5587109549353525</v>
      </c>
      <c r="S51" s="409">
        <v>1.9574447261226317E-2</v>
      </c>
      <c r="T51" s="409">
        <v>1.5263249482423066E-3</v>
      </c>
      <c r="U51" s="409">
        <v>0.25049909002755166</v>
      </c>
      <c r="V51" s="409">
        <v>9.418647485025033E-4</v>
      </c>
      <c r="W51" s="409">
        <v>0.4053149122147866</v>
      </c>
      <c r="X51" s="409">
        <v>0.91191392349582612</v>
      </c>
      <c r="Y51" s="409">
        <v>0.56549917405226502</v>
      </c>
      <c r="Z51" s="409">
        <v>1.467404543024845</v>
      </c>
      <c r="AA51" s="409">
        <v>0.48857859707535689</v>
      </c>
      <c r="AB51" s="409">
        <v>1.6958028693248335</v>
      </c>
      <c r="AC51" s="409">
        <v>0.15882961826636355</v>
      </c>
      <c r="AD51" s="409">
        <v>5.275285723325248E-2</v>
      </c>
      <c r="AE51" s="409">
        <v>0.47718978442954951</v>
      </c>
      <c r="AF51" s="409">
        <v>3.8982129128980914E-2</v>
      </c>
      <c r="AG51" s="409">
        <v>0.64476215599750608</v>
      </c>
    </row>
    <row r="52" spans="1:33" s="3" customFormat="1" x14ac:dyDescent="0.2">
      <c r="A52" s="57" t="s">
        <v>137</v>
      </c>
      <c r="B52" s="57" t="s">
        <v>138</v>
      </c>
      <c r="C52" s="409">
        <v>1850</v>
      </c>
      <c r="D52" s="409">
        <v>2.7096779684276933</v>
      </c>
      <c r="E52" s="409">
        <v>2.062099461385702</v>
      </c>
      <c r="F52" s="409">
        <v>3.5532428407948111</v>
      </c>
      <c r="G52" s="409">
        <v>1.8934567243442675</v>
      </c>
      <c r="H52" s="409">
        <v>3.8638939334795723</v>
      </c>
      <c r="I52" s="409">
        <v>0.29268292682926828</v>
      </c>
      <c r="J52" s="409">
        <v>0.12907534873595372</v>
      </c>
      <c r="K52" s="409">
        <v>0.66229367818772455</v>
      </c>
      <c r="L52" s="409">
        <v>0.10175078642762182</v>
      </c>
      <c r="M52" s="409">
        <v>0.83888460320531777</v>
      </c>
      <c r="N52" s="409">
        <v>0.10617009981904275</v>
      </c>
      <c r="O52" s="409">
        <v>2.8821084224249678E-2</v>
      </c>
      <c r="P52" s="409">
        <v>0.39029525806218124</v>
      </c>
      <c r="Q52" s="409">
        <v>2.0478655550455249E-2</v>
      </c>
      <c r="R52" s="409">
        <v>0.54846412979005743</v>
      </c>
      <c r="S52" s="409">
        <v>1.9574447261226317E-2</v>
      </c>
      <c r="T52" s="409">
        <v>1.5624498411593716E-3</v>
      </c>
      <c r="U52" s="409">
        <v>0.2447214676770052</v>
      </c>
      <c r="V52" s="409">
        <v>9.6556665954594678E-4</v>
      </c>
      <c r="W52" s="409">
        <v>0.39540483245118563</v>
      </c>
      <c r="X52" s="409">
        <v>0.91191392349582612</v>
      </c>
      <c r="Y52" s="409">
        <v>0.56912505531011548</v>
      </c>
      <c r="Z52" s="409">
        <v>1.4581396717365729</v>
      </c>
      <c r="AA52" s="409">
        <v>0.49262250099601884</v>
      </c>
      <c r="AB52" s="409">
        <v>1.6820490967577133</v>
      </c>
      <c r="AC52" s="409">
        <v>0.15882961826636355</v>
      </c>
      <c r="AD52" s="409">
        <v>5.3478924477762722E-2</v>
      </c>
      <c r="AE52" s="409">
        <v>0.4707382166542356</v>
      </c>
      <c r="AF52" s="409">
        <v>3.9631939096877532E-2</v>
      </c>
      <c r="AG52" s="409">
        <v>0.63425351354552884</v>
      </c>
    </row>
    <row r="53" spans="1:33" s="3" customFormat="1" x14ac:dyDescent="0.2">
      <c r="A53" s="57" t="s">
        <v>137</v>
      </c>
      <c r="B53" s="57" t="s">
        <v>138</v>
      </c>
      <c r="C53" s="409">
        <v>1900</v>
      </c>
      <c r="D53" s="409">
        <v>2.7096779684276933</v>
      </c>
      <c r="E53" s="409">
        <v>2.0695483044218395</v>
      </c>
      <c r="F53" s="409">
        <v>3.5406468684003678</v>
      </c>
      <c r="G53" s="409">
        <v>1.9024041718985991</v>
      </c>
      <c r="H53" s="409">
        <v>3.8460828403061713</v>
      </c>
      <c r="I53" s="409">
        <v>0.29268292682926828</v>
      </c>
      <c r="J53" s="409">
        <v>0.13041062174080839</v>
      </c>
      <c r="K53" s="409">
        <v>0.65554820749254483</v>
      </c>
      <c r="L53" s="409">
        <v>0.10306669035756641</v>
      </c>
      <c r="M53" s="409">
        <v>0.82825203522480573</v>
      </c>
      <c r="N53" s="409">
        <v>0.10617009981904275</v>
      </c>
      <c r="O53" s="409">
        <v>2.9262944374913384E-2</v>
      </c>
      <c r="P53" s="409">
        <v>0.38442289996510698</v>
      </c>
      <c r="Q53" s="409">
        <v>2.0850214545722074E-2</v>
      </c>
      <c r="R53" s="409">
        <v>0.53874094856396515</v>
      </c>
      <c r="S53" s="409">
        <v>1.9574447261226317E-2</v>
      </c>
      <c r="T53" s="409">
        <v>1.5982977977676636E-3</v>
      </c>
      <c r="U53" s="409">
        <v>0.2392456966103072</v>
      </c>
      <c r="V53" s="409">
        <v>9.8915124718305654E-4</v>
      </c>
      <c r="W53" s="409">
        <v>0.38601339497191456</v>
      </c>
      <c r="X53" s="409">
        <v>0.91191392349582612</v>
      </c>
      <c r="Y53" s="409">
        <v>0.57263118690117254</v>
      </c>
      <c r="Z53" s="409">
        <v>1.4492907402208561</v>
      </c>
      <c r="AA53" s="409">
        <v>0.4965418494101182</v>
      </c>
      <c r="AB53" s="409">
        <v>1.6689291470279781</v>
      </c>
      <c r="AC53" s="409">
        <v>0.15882961826636355</v>
      </c>
      <c r="AD53" s="409">
        <v>5.4187913598396323E-2</v>
      </c>
      <c r="AE53" s="409">
        <v>0.46460446110564496</v>
      </c>
      <c r="AF53" s="409">
        <v>4.0269244603189105E-2</v>
      </c>
      <c r="AG53" s="409">
        <v>0.62427445580482943</v>
      </c>
    </row>
    <row r="54" spans="1:33" s="3" customFormat="1" x14ac:dyDescent="0.2">
      <c r="A54" s="57" t="s">
        <v>137</v>
      </c>
      <c r="B54" s="57" t="s">
        <v>138</v>
      </c>
      <c r="C54" s="409">
        <v>1950</v>
      </c>
      <c r="D54" s="409">
        <v>2.7096779684276933</v>
      </c>
      <c r="E54" s="409">
        <v>2.0767353935121236</v>
      </c>
      <c r="F54" s="409">
        <v>3.5285760863393643</v>
      </c>
      <c r="G54" s="409">
        <v>1.91104797578233</v>
      </c>
      <c r="H54" s="409">
        <v>3.8290283953794657</v>
      </c>
      <c r="I54" s="409">
        <v>0.29268292682926828</v>
      </c>
      <c r="J54" s="409">
        <v>0.13170974069142569</v>
      </c>
      <c r="K54" s="409">
        <v>0.64911579139877307</v>
      </c>
      <c r="L54" s="409">
        <v>0.10435158881037009</v>
      </c>
      <c r="M54" s="409">
        <v>0.81812663023384269</v>
      </c>
      <c r="N54" s="409">
        <v>0.10617009981904275</v>
      </c>
      <c r="O54" s="409">
        <v>2.9695931065131975E-2</v>
      </c>
      <c r="P54" s="409">
        <v>0.37883735486762993</v>
      </c>
      <c r="Q54" s="409">
        <v>2.1215927664610532E-2</v>
      </c>
      <c r="R54" s="409">
        <v>0.52950155737476245</v>
      </c>
      <c r="S54" s="409">
        <v>1.9574447261226317E-2</v>
      </c>
      <c r="T54" s="409">
        <v>1.6338727127545264E-3</v>
      </c>
      <c r="U54" s="409">
        <v>0.23404862051580907</v>
      </c>
      <c r="V54" s="409">
        <v>1.012619585241729E-3</v>
      </c>
      <c r="W54" s="409">
        <v>0.377100847421865</v>
      </c>
      <c r="X54" s="409">
        <v>0.91191392349582612</v>
      </c>
      <c r="Y54" s="409">
        <v>0.57602420231879314</v>
      </c>
      <c r="Z54" s="409">
        <v>1.4408283759255134</v>
      </c>
      <c r="AA54" s="409">
        <v>0.5003431381875324</v>
      </c>
      <c r="AB54" s="409">
        <v>1.6563974826950651</v>
      </c>
      <c r="AC54" s="409">
        <v>0.15882961826636355</v>
      </c>
      <c r="AD54" s="409">
        <v>5.4880524467829248E-2</v>
      </c>
      <c r="AE54" s="409">
        <v>0.45876473000126938</v>
      </c>
      <c r="AF54" s="409">
        <v>4.089447120518537E-2</v>
      </c>
      <c r="AG54" s="409">
        <v>0.6147849166916467</v>
      </c>
    </row>
    <row r="55" spans="1:33" s="3" customFormat="1" x14ac:dyDescent="0.2">
      <c r="A55" s="57" t="s">
        <v>137</v>
      </c>
      <c r="B55" s="57" t="s">
        <v>138</v>
      </c>
      <c r="C55" s="409">
        <v>2000</v>
      </c>
      <c r="D55" s="409">
        <v>2.7096779684276933</v>
      </c>
      <c r="E55" s="409">
        <v>2.0836759503987947</v>
      </c>
      <c r="F55" s="409">
        <v>3.5169955530169936</v>
      </c>
      <c r="G55" s="409">
        <v>1.9194052853230497</v>
      </c>
      <c r="H55" s="409">
        <v>3.8126795863674254</v>
      </c>
      <c r="I55" s="409">
        <v>0.29268292682926828</v>
      </c>
      <c r="J55" s="409">
        <v>0.13297438464917752</v>
      </c>
      <c r="K55" s="409">
        <v>0.64297402311635798</v>
      </c>
      <c r="L55" s="409">
        <v>0.10560675197937267</v>
      </c>
      <c r="M55" s="409">
        <v>0.80847152430602798</v>
      </c>
      <c r="N55" s="409">
        <v>0.10617009981904275</v>
      </c>
      <c r="O55" s="409">
        <v>3.0120358114710564E-2</v>
      </c>
      <c r="P55" s="409">
        <v>0.37351750344625134</v>
      </c>
      <c r="Q55" s="409">
        <v>2.1575959308429961E-2</v>
      </c>
      <c r="R55" s="409">
        <v>0.52071006453253443</v>
      </c>
      <c r="S55" s="409">
        <v>1.9574447261226317E-2</v>
      </c>
      <c r="T55" s="409">
        <v>1.6691784002017915E-3</v>
      </c>
      <c r="U55" s="409">
        <v>0.22910939396573585</v>
      </c>
      <c r="V55" s="409">
        <v>1.0359727330099039E-3</v>
      </c>
      <c r="W55" s="409">
        <v>0.36863139944491752</v>
      </c>
      <c r="X55" s="409">
        <v>0.91191392349582612</v>
      </c>
      <c r="Y55" s="409">
        <v>0.57931022383383979</v>
      </c>
      <c r="Z55" s="409">
        <v>1.4327259870675568</v>
      </c>
      <c r="AA55" s="409">
        <v>0.50403238918619819</v>
      </c>
      <c r="AB55" s="409">
        <v>1.6444129315784044</v>
      </c>
      <c r="AC55" s="409">
        <v>0.15882961826636355</v>
      </c>
      <c r="AD55" s="409">
        <v>5.5557416119930418E-2</v>
      </c>
      <c r="AE55" s="409">
        <v>0.45319758076233002</v>
      </c>
      <c r="AF55" s="409">
        <v>4.1508023644079808E-2</v>
      </c>
      <c r="AG55" s="409">
        <v>0.60574880188386637</v>
      </c>
    </row>
    <row r="56" spans="1:33" s="3" customFormat="1" x14ac:dyDescent="0.2">
      <c r="A56" s="57" t="s">
        <v>137</v>
      </c>
      <c r="B56" s="57" t="s">
        <v>138</v>
      </c>
      <c r="C56" s="409">
        <v>2100</v>
      </c>
      <c r="D56" s="409">
        <v>2.7096779684276933</v>
      </c>
      <c r="E56" s="409">
        <v>2.0968723687461335</v>
      </c>
      <c r="F56" s="409">
        <v>3.4951808252528402</v>
      </c>
      <c r="G56" s="409">
        <v>1.9353224438749206</v>
      </c>
      <c r="H56" s="409">
        <v>3.781917476023497</v>
      </c>
      <c r="I56" s="409">
        <v>0.29268292682926828</v>
      </c>
      <c r="J56" s="409">
        <v>0.13540642313316451</v>
      </c>
      <c r="K56" s="409">
        <v>0.63148319584826607</v>
      </c>
      <c r="L56" s="409">
        <v>0.10803258874744789</v>
      </c>
      <c r="M56" s="409">
        <v>0.79044201444029205</v>
      </c>
      <c r="N56" s="409">
        <v>0.10617009981904275</v>
      </c>
      <c r="O56" s="409">
        <v>3.0944710058712702E-2</v>
      </c>
      <c r="P56" s="409">
        <v>0.36360037214281454</v>
      </c>
      <c r="Q56" s="409">
        <v>2.2279602676771645E-2</v>
      </c>
      <c r="R56" s="409">
        <v>0.50434419964041388</v>
      </c>
      <c r="S56" s="409">
        <v>1.9574447261226317E-2</v>
      </c>
      <c r="T56" s="409">
        <v>1.7389969589548487E-3</v>
      </c>
      <c r="U56" s="409">
        <v>0.21993101463401935</v>
      </c>
      <c r="V56" s="409">
        <v>1.0823376236916502E-3</v>
      </c>
      <c r="W56" s="409">
        <v>0.35289562970345906</v>
      </c>
      <c r="X56" s="409">
        <v>0.91191392349582612</v>
      </c>
      <c r="Y56" s="409">
        <v>0.58558351262264186</v>
      </c>
      <c r="Z56" s="409">
        <v>1.4175067597375854</v>
      </c>
      <c r="AA56" s="409">
        <v>0.51109675504438745</v>
      </c>
      <c r="AB56" s="409">
        <v>1.6219392760375693</v>
      </c>
      <c r="AC56" s="409">
        <v>0.15882961826636355</v>
      </c>
      <c r="AD56" s="409">
        <v>5.6866491901230262E-2</v>
      </c>
      <c r="AE56" s="409">
        <v>0.44280532242711984</v>
      </c>
      <c r="AF56" s="409">
        <v>4.2701628760008152E-2</v>
      </c>
      <c r="AG56" s="409">
        <v>0.58890950564571221</v>
      </c>
    </row>
    <row r="57" spans="1:33" s="3" customFormat="1" x14ac:dyDescent="0.2">
      <c r="A57" s="57" t="s">
        <v>137</v>
      </c>
      <c r="B57" s="57" t="s">
        <v>138</v>
      </c>
      <c r="C57" s="409">
        <v>2200</v>
      </c>
      <c r="D57" s="409">
        <v>2.7096779684276933</v>
      </c>
      <c r="E57" s="409">
        <v>2.1092370228181778</v>
      </c>
      <c r="F57" s="409">
        <v>3.474979978769932</v>
      </c>
      <c r="G57" s="409">
        <v>1.9502682959256272</v>
      </c>
      <c r="H57" s="409">
        <v>3.753472155460718</v>
      </c>
      <c r="I57" s="409">
        <v>0.29268292682926828</v>
      </c>
      <c r="J57" s="409">
        <v>0.13771812984462553</v>
      </c>
      <c r="K57" s="409">
        <v>0.62093479113857297</v>
      </c>
      <c r="L57" s="409">
        <v>0.11035297866462924</v>
      </c>
      <c r="M57" s="409">
        <v>0.77393220197697488</v>
      </c>
      <c r="N57" s="409">
        <v>0.10617009981904275</v>
      </c>
      <c r="O57" s="409">
        <v>3.1738210798242329E-2</v>
      </c>
      <c r="P57" s="409">
        <v>0.35453926749583597</v>
      </c>
      <c r="Q57" s="409">
        <v>2.2962332286946573E-2</v>
      </c>
      <c r="R57" s="409">
        <v>0.48941880563826334</v>
      </c>
      <c r="S57" s="409">
        <v>1.9574447261226317E-2</v>
      </c>
      <c r="T57" s="409">
        <v>1.8077824566442783E-3</v>
      </c>
      <c r="U57" s="409">
        <v>0.21158027598856619</v>
      </c>
      <c r="V57" s="409">
        <v>1.1282541125337967E-3</v>
      </c>
      <c r="W57" s="409">
        <v>0.33858232927676457</v>
      </c>
      <c r="X57" s="409">
        <v>0.91191392349582612</v>
      </c>
      <c r="Y57" s="409">
        <v>0.59149156821218185</v>
      </c>
      <c r="Z57" s="409">
        <v>1.4034646151621482</v>
      </c>
      <c r="AA57" s="409">
        <v>0.517775199599944</v>
      </c>
      <c r="AB57" s="409">
        <v>1.6012481742650624</v>
      </c>
      <c r="AC57" s="409">
        <v>0.15882961826636355</v>
      </c>
      <c r="AD57" s="409">
        <v>5.811970658146532E-2</v>
      </c>
      <c r="AE57" s="409">
        <v>0.4332932297288164</v>
      </c>
      <c r="AF57" s="409">
        <v>4.3852929376795476E-2</v>
      </c>
      <c r="AG57" s="409">
        <v>0.57353057279322561</v>
      </c>
    </row>
    <row r="58" spans="1:33" s="3" customFormat="1" x14ac:dyDescent="0.2">
      <c r="A58" s="57" t="s">
        <v>137</v>
      </c>
      <c r="B58" s="57" t="s">
        <v>138</v>
      </c>
      <c r="C58" s="409">
        <v>2300</v>
      </c>
      <c r="D58" s="409">
        <v>2.7096779684276933</v>
      </c>
      <c r="E58" s="409">
        <v>2.1208549965585268</v>
      </c>
      <c r="F58" s="409">
        <v>3.4562060844647573</v>
      </c>
      <c r="G58" s="409">
        <v>1.9643395876792289</v>
      </c>
      <c r="H58" s="409">
        <v>3.7270718854648286</v>
      </c>
      <c r="I58" s="409">
        <v>0.29268292682926828</v>
      </c>
      <c r="J58" s="409">
        <v>0.13991953206103655</v>
      </c>
      <c r="K58" s="409">
        <v>0.61121173127244832</v>
      </c>
      <c r="L58" s="409">
        <v>0.11257575587921033</v>
      </c>
      <c r="M58" s="409">
        <v>0.75875031591410813</v>
      </c>
      <c r="N58" s="409">
        <v>0.10617009981904275</v>
      </c>
      <c r="O58" s="409">
        <v>3.2502862134079553E-2</v>
      </c>
      <c r="P58" s="409">
        <v>0.34622473559030759</v>
      </c>
      <c r="Q58" s="409">
        <v>2.3625244557559676E-2</v>
      </c>
      <c r="R58" s="409">
        <v>0.4757481590821222</v>
      </c>
      <c r="S58" s="409">
        <v>1.9574447261226317E-2</v>
      </c>
      <c r="T58" s="409">
        <v>1.8755627199863528E-3</v>
      </c>
      <c r="U58" s="409">
        <v>0.20394951159471245</v>
      </c>
      <c r="V58" s="409">
        <v>1.1737301763557458E-3</v>
      </c>
      <c r="W58" s="409">
        <v>0.32550654272428475</v>
      </c>
      <c r="X58" s="409">
        <v>0.91191392349582612</v>
      </c>
      <c r="Y58" s="409">
        <v>0.59706938230483109</v>
      </c>
      <c r="Z58" s="409">
        <v>1.3904588447868527</v>
      </c>
      <c r="AA58" s="409">
        <v>0.52410275282933705</v>
      </c>
      <c r="AB58" s="409">
        <v>1.5821229508318442</v>
      </c>
      <c r="AC58" s="409">
        <v>0.15882961826636355</v>
      </c>
      <c r="AD58" s="409">
        <v>5.9321142497826392E-2</v>
      </c>
      <c r="AE58" s="409">
        <v>0.42454988162434421</v>
      </c>
      <c r="AF58" s="409">
        <v>4.4964536671275229E-2</v>
      </c>
      <c r="AG58" s="409">
        <v>0.55942495998539143</v>
      </c>
    </row>
    <row r="59" spans="1:33" s="3" customFormat="1" x14ac:dyDescent="0.2">
      <c r="A59" s="57" t="s">
        <v>137</v>
      </c>
      <c r="B59" s="57" t="s">
        <v>138</v>
      </c>
      <c r="C59" s="409">
        <v>2500</v>
      </c>
      <c r="D59" s="409">
        <v>2.7096779684276933</v>
      </c>
      <c r="E59" s="409">
        <v>2.1421342756766166</v>
      </c>
      <c r="F59" s="409">
        <v>3.4223297502406167</v>
      </c>
      <c r="G59" s="409">
        <v>1.9901821424093895</v>
      </c>
      <c r="H59" s="409">
        <v>3.6795224968708635</v>
      </c>
      <c r="I59" s="409">
        <v>0.29268292682926828</v>
      </c>
      <c r="J59" s="409">
        <v>0.14402590693836126</v>
      </c>
      <c r="K59" s="409">
        <v>0.59386446935006099</v>
      </c>
      <c r="L59" s="409">
        <v>0.1167558422864154</v>
      </c>
      <c r="M59" s="409">
        <v>0.73175396547718419</v>
      </c>
      <c r="N59" s="409">
        <v>0.10617009981904275</v>
      </c>
      <c r="O59" s="409">
        <v>3.3952727626199108E-2</v>
      </c>
      <c r="P59" s="409">
        <v>0.33148430032188358</v>
      </c>
      <c r="Q59" s="409">
        <v>2.4895599877125751E-2</v>
      </c>
      <c r="R59" s="409">
        <v>0.45157592807329561</v>
      </c>
      <c r="S59" s="409">
        <v>1.9574447261226317E-2</v>
      </c>
      <c r="T59" s="409">
        <v>2.0082134308114122E-3</v>
      </c>
      <c r="U59" s="409">
        <v>0.19050322401562095</v>
      </c>
      <c r="V59" s="409">
        <v>1.2633918988722739E-3</v>
      </c>
      <c r="W59" s="409">
        <v>0.30247525685314747</v>
      </c>
      <c r="X59" s="409">
        <v>0.91191392349582612</v>
      </c>
      <c r="Y59" s="409">
        <v>0.60735208781104288</v>
      </c>
      <c r="Z59" s="409">
        <v>1.367100201143796</v>
      </c>
      <c r="AA59" s="409">
        <v>0.53582412629681364</v>
      </c>
      <c r="AB59" s="409">
        <v>1.5478695479050746</v>
      </c>
      <c r="AC59" s="409">
        <v>0.15882961826636355</v>
      </c>
      <c r="AD59" s="409">
        <v>6.1582970866585388E-2</v>
      </c>
      <c r="AE59" s="409">
        <v>0.40901151076493342</v>
      </c>
      <c r="AF59" s="409">
        <v>4.7077999524084105E-2</v>
      </c>
      <c r="AG59" s="409">
        <v>0.53443379280374359</v>
      </c>
    </row>
    <row r="60" spans="1:33" s="3" customFormat="1" x14ac:dyDescent="0.2">
      <c r="A60" s="57" t="s">
        <v>137</v>
      </c>
      <c r="B60" s="57" t="s">
        <v>138</v>
      </c>
      <c r="C60" s="409">
        <v>3000</v>
      </c>
      <c r="D60" s="409">
        <v>2.7096779684276933</v>
      </c>
      <c r="E60" s="409">
        <v>2.1863790248456212</v>
      </c>
      <c r="F60" s="409">
        <v>3.3539312481104271</v>
      </c>
      <c r="G60" s="409">
        <v>2.0442006079909656</v>
      </c>
      <c r="H60" s="409">
        <v>3.5838713237883049</v>
      </c>
      <c r="I60" s="409">
        <v>0.29268292682926828</v>
      </c>
      <c r="J60" s="409">
        <v>0.15287683769902591</v>
      </c>
      <c r="K60" s="409">
        <v>0.55962529411630635</v>
      </c>
      <c r="L60" s="409">
        <v>0.1259129050290764</v>
      </c>
      <c r="M60" s="409">
        <v>0.67883635927736019</v>
      </c>
      <c r="N60" s="409">
        <v>0.10617009981904275</v>
      </c>
      <c r="O60" s="409">
        <v>3.7182090730758004E-2</v>
      </c>
      <c r="P60" s="409">
        <v>0.30277143044628113</v>
      </c>
      <c r="Q60" s="409">
        <v>2.7787411803284312E-2</v>
      </c>
      <c r="R60" s="409">
        <v>0.40475937347037649</v>
      </c>
      <c r="S60" s="409">
        <v>1.9574447261226317E-2</v>
      </c>
      <c r="T60" s="409">
        <v>2.3239989948020952E-3</v>
      </c>
      <c r="U60" s="409">
        <v>0.16465970254638881</v>
      </c>
      <c r="V60" s="409">
        <v>1.4803586637520071E-3</v>
      </c>
      <c r="W60" s="409">
        <v>0.25825731169732907</v>
      </c>
      <c r="X60" s="409">
        <v>0.91191392349582612</v>
      </c>
      <c r="Y60" s="409">
        <v>0.62900623230316766</v>
      </c>
      <c r="Z60" s="409">
        <v>1.3203740873037413</v>
      </c>
      <c r="AA60" s="409">
        <v>0.56074375951134614</v>
      </c>
      <c r="AB60" s="409">
        <v>1.4797345200471796</v>
      </c>
      <c r="AC60" s="409">
        <v>0.15882961826636355</v>
      </c>
      <c r="AD60" s="409">
        <v>6.6548601152338793E-2</v>
      </c>
      <c r="AE60" s="409">
        <v>0.37858926980325663</v>
      </c>
      <c r="AF60" s="409">
        <v>5.181153779039209E-2</v>
      </c>
      <c r="AG60" s="409">
        <v>0.48582187141659444</v>
      </c>
    </row>
    <row r="61" spans="1:33" s="3" customFormat="1" x14ac:dyDescent="0.2">
      <c r="A61" s="57" t="s">
        <v>137</v>
      </c>
      <c r="B61" s="57" t="s">
        <v>138</v>
      </c>
      <c r="C61" s="409">
        <v>3500</v>
      </c>
      <c r="D61" s="409">
        <v>2.7096779684276933</v>
      </c>
      <c r="E61" s="409">
        <v>2.2214180397712413</v>
      </c>
      <c r="F61" s="409">
        <v>3.301631986463859</v>
      </c>
      <c r="G61" s="409">
        <v>2.0872489778100061</v>
      </c>
      <c r="H61" s="409">
        <v>3.5110627991373224</v>
      </c>
      <c r="I61" s="409">
        <v>0.29268292682926828</v>
      </c>
      <c r="J61" s="409">
        <v>0.16019195443091105</v>
      </c>
      <c r="K61" s="409">
        <v>0.53416776431422686</v>
      </c>
      <c r="L61" s="409">
        <v>0.13362930892561853</v>
      </c>
      <c r="M61" s="409">
        <v>0.63983876741617618</v>
      </c>
      <c r="N61" s="409">
        <v>0.10617009981904275</v>
      </c>
      <c r="O61" s="409">
        <v>3.9958684328953234E-2</v>
      </c>
      <c r="P61" s="409">
        <v>0.28178434943894598</v>
      </c>
      <c r="Q61" s="409">
        <v>3.0341294398267531E-2</v>
      </c>
      <c r="R61" s="409">
        <v>0.37080692898789536</v>
      </c>
      <c r="S61" s="409">
        <v>1.9574447261226317E-2</v>
      </c>
      <c r="T61" s="409">
        <v>2.6193051939744387E-3</v>
      </c>
      <c r="U61" s="409">
        <v>0.14612230284482319</v>
      </c>
      <c r="V61" s="409">
        <v>1.6877284598863899E-3</v>
      </c>
      <c r="W61" s="409">
        <v>0.22659688471915893</v>
      </c>
      <c r="X61" s="409">
        <v>0.91191392349582612</v>
      </c>
      <c r="Y61" s="409">
        <v>0.64641561517893698</v>
      </c>
      <c r="Z61" s="409">
        <v>1.285048301232961</v>
      </c>
      <c r="AA61" s="409">
        <v>0.58100547631827537</v>
      </c>
      <c r="AB61" s="409">
        <v>1.4285813019925915</v>
      </c>
      <c r="AC61" s="409">
        <v>0.15882961826636355</v>
      </c>
      <c r="AD61" s="409">
        <v>7.0743975633542303E-2</v>
      </c>
      <c r="AE61" s="409">
        <v>0.3562026278344862</v>
      </c>
      <c r="AF61" s="409">
        <v>5.5908988350371565E-2</v>
      </c>
      <c r="AG61" s="409">
        <v>0.45035899799957907</v>
      </c>
    </row>
    <row r="62" spans="1:33" s="3" customFormat="1" x14ac:dyDescent="0.2">
      <c r="A62" s="57" t="s">
        <v>137</v>
      </c>
      <c r="B62" s="57" t="s">
        <v>138</v>
      </c>
      <c r="C62" s="409">
        <v>4000</v>
      </c>
      <c r="D62" s="409">
        <v>2.7096779684276933</v>
      </c>
      <c r="E62" s="409">
        <v>2.2500827134604129</v>
      </c>
      <c r="F62" s="409">
        <v>3.2600179876770023</v>
      </c>
      <c r="G62" s="409">
        <v>2.1226397762950322</v>
      </c>
      <c r="H62" s="409">
        <v>3.4533395639928237</v>
      </c>
      <c r="I62" s="409">
        <v>0.29268292682926828</v>
      </c>
      <c r="J62" s="409">
        <v>0.16638133919147335</v>
      </c>
      <c r="K62" s="409">
        <v>0.51436721809689878</v>
      </c>
      <c r="L62" s="409">
        <v>0.14026024572385926</v>
      </c>
      <c r="M62" s="409">
        <v>0.60973398940983914</v>
      </c>
      <c r="N62" s="409">
        <v>0.10617009981904275</v>
      </c>
      <c r="O62" s="409">
        <v>4.2383919321694656E-2</v>
      </c>
      <c r="P62" s="409">
        <v>0.26569688090686283</v>
      </c>
      <c r="Q62" s="409">
        <v>3.2621994469685812E-2</v>
      </c>
      <c r="R62" s="409">
        <v>0.34496430867409983</v>
      </c>
      <c r="S62" s="409">
        <v>1.9574447261226317E-2</v>
      </c>
      <c r="T62" s="409">
        <v>2.8964408377196711E-3</v>
      </c>
      <c r="U62" s="409">
        <v>0.13215922151073278</v>
      </c>
      <c r="V62" s="409">
        <v>1.8862568631093527E-3</v>
      </c>
      <c r="W62" s="409">
        <v>0.20279554204191211</v>
      </c>
      <c r="X62" s="409">
        <v>0.91191392349582612</v>
      </c>
      <c r="Y62" s="409">
        <v>0.66082789513655282</v>
      </c>
      <c r="Z62" s="409">
        <v>1.2571944214358814</v>
      </c>
      <c r="AA62" s="409">
        <v>0.597928533358982</v>
      </c>
      <c r="AB62" s="409">
        <v>1.3884768301096184</v>
      </c>
      <c r="AC62" s="409">
        <v>0.15882961826636355</v>
      </c>
      <c r="AD62" s="409">
        <v>7.435680826042905E-2</v>
      </c>
      <c r="AE62" s="409">
        <v>0.33894198121954361</v>
      </c>
      <c r="AF62" s="409">
        <v>5.9507786063798675E-2</v>
      </c>
      <c r="AG62" s="409">
        <v>0.42322314803599215</v>
      </c>
    </row>
    <row r="63" spans="1:33" s="3" customFormat="1" x14ac:dyDescent="0.2">
      <c r="A63" s="57" t="s">
        <v>137</v>
      </c>
      <c r="B63" s="57" t="s">
        <v>138</v>
      </c>
      <c r="C63" s="409">
        <v>4500</v>
      </c>
      <c r="D63" s="409">
        <v>2.7096779684276933</v>
      </c>
      <c r="E63" s="409">
        <v>2.2741132550215264</v>
      </c>
      <c r="F63" s="409">
        <v>3.2259132944043194</v>
      </c>
      <c r="G63" s="409">
        <v>2.1524278708747393</v>
      </c>
      <c r="H63" s="409">
        <v>3.4061744900231736</v>
      </c>
      <c r="I63" s="409">
        <v>0.29268292682926828</v>
      </c>
      <c r="J63" s="409">
        <v>0.17171448096546638</v>
      </c>
      <c r="K63" s="409">
        <v>0.49844503755434183</v>
      </c>
      <c r="L63" s="409">
        <v>0.14604713819683357</v>
      </c>
      <c r="M63" s="409">
        <v>0.58568198502383551</v>
      </c>
      <c r="N63" s="409">
        <v>0.10617009981904275</v>
      </c>
      <c r="O63" s="409">
        <v>4.4529317850071144E-2</v>
      </c>
      <c r="P63" s="409">
        <v>0.25292271119883419</v>
      </c>
      <c r="Q63" s="409">
        <v>3.4677637162330771E-2</v>
      </c>
      <c r="R63" s="409">
        <v>0.32457501933633481</v>
      </c>
      <c r="S63" s="409">
        <v>1.9574447261226317E-2</v>
      </c>
      <c r="T63" s="409">
        <v>3.15735031095643E-3</v>
      </c>
      <c r="U63" s="409">
        <v>0.12125109357933202</v>
      </c>
      <c r="V63" s="409">
        <v>2.0766145537310741E-3</v>
      </c>
      <c r="W63" s="409">
        <v>0.18423971785794122</v>
      </c>
      <c r="X63" s="409">
        <v>0.91191392349582612</v>
      </c>
      <c r="Y63" s="409">
        <v>0.67302732705893153</v>
      </c>
      <c r="Z63" s="409">
        <v>1.2345378641415263</v>
      </c>
      <c r="AA63" s="409">
        <v>0.61235699996084181</v>
      </c>
      <c r="AB63" s="409">
        <v>1.3560107899959166</v>
      </c>
      <c r="AC63" s="409">
        <v>0.15882961826636355</v>
      </c>
      <c r="AD63" s="409">
        <v>7.7515283125597495E-2</v>
      </c>
      <c r="AE63" s="409">
        <v>0.32516595311435853</v>
      </c>
      <c r="AF63" s="409">
        <v>6.2706118484757004E-2</v>
      </c>
      <c r="AG63" s="409">
        <v>0.40171051887762071</v>
      </c>
    </row>
    <row r="64" spans="1:33" s="3" customFormat="1" x14ac:dyDescent="0.2">
      <c r="A64" s="57" t="s">
        <v>137</v>
      </c>
      <c r="B64" s="57" t="s">
        <v>138</v>
      </c>
      <c r="C64" s="409">
        <v>5000</v>
      </c>
      <c r="D64" s="409">
        <v>2.7096779684276933</v>
      </c>
      <c r="E64" s="409">
        <v>2.2946472576678438</v>
      </c>
      <c r="F64" s="409">
        <v>3.1973184235995751</v>
      </c>
      <c r="G64" s="409">
        <v>2.1779665101047221</v>
      </c>
      <c r="H64" s="409">
        <v>3.3667296616144018</v>
      </c>
      <c r="I64" s="409">
        <v>0.29268292682926828</v>
      </c>
      <c r="J64" s="409">
        <v>0.17637722524043278</v>
      </c>
      <c r="K64" s="409">
        <v>0.48530943641939261</v>
      </c>
      <c r="L64" s="409">
        <v>0.15116105942495742</v>
      </c>
      <c r="M64" s="409">
        <v>0.56595113320411838</v>
      </c>
      <c r="N64" s="409">
        <v>0.10617009981904275</v>
      </c>
      <c r="O64" s="409">
        <v>4.6447108811369507E-2</v>
      </c>
      <c r="P64" s="409">
        <v>0.24250027134815247</v>
      </c>
      <c r="Q64" s="409">
        <v>3.6544929480317727E-2</v>
      </c>
      <c r="R64" s="409">
        <v>0.30803595047635168</v>
      </c>
      <c r="S64" s="409">
        <v>1.9574447261226317E-2</v>
      </c>
      <c r="T64" s="409">
        <v>3.4036862595731698E-3</v>
      </c>
      <c r="U64" s="409">
        <v>0.11248534808612014</v>
      </c>
      <c r="V64" s="409">
        <v>2.2593995704859784E-3</v>
      </c>
      <c r="W64" s="409">
        <v>0.16935969198694198</v>
      </c>
      <c r="X64" s="409">
        <v>0.91191392349582612</v>
      </c>
      <c r="Y64" s="409">
        <v>0.68353586932931121</v>
      </c>
      <c r="Z64" s="409">
        <v>1.2156620159824687</v>
      </c>
      <c r="AA64" s="409">
        <v>0.62486063007256187</v>
      </c>
      <c r="AB64" s="409">
        <v>1.3290723203212764</v>
      </c>
      <c r="AC64" s="409">
        <v>0.15882961826636355</v>
      </c>
      <c r="AD64" s="409">
        <v>8.0310575599979644E-2</v>
      </c>
      <c r="AE64" s="409">
        <v>0.31387498782470835</v>
      </c>
      <c r="AF64" s="409">
        <v>6.5576451435254854E-2</v>
      </c>
      <c r="AG64" s="409">
        <v>0.38418389443987228</v>
      </c>
    </row>
    <row r="65" spans="1:33" s="3" customFormat="1" x14ac:dyDescent="0.2">
      <c r="A65" s="57" t="s">
        <v>137</v>
      </c>
      <c r="B65" s="57" t="s">
        <v>138</v>
      </c>
      <c r="C65" s="409">
        <v>5500</v>
      </c>
      <c r="D65" s="409">
        <v>2.7096779684276933</v>
      </c>
      <c r="E65" s="409">
        <v>2.3124645892581404</v>
      </c>
      <c r="F65" s="409">
        <v>3.1729048133050957</v>
      </c>
      <c r="G65" s="409">
        <v>2.2001890504623209</v>
      </c>
      <c r="H65" s="409">
        <v>3.3331262836656723</v>
      </c>
      <c r="I65" s="409">
        <v>0.29268292682926828</v>
      </c>
      <c r="J65" s="409">
        <v>0.18050270533708915</v>
      </c>
      <c r="K65" s="409">
        <v>0.47425054367156194</v>
      </c>
      <c r="L65" s="409">
        <v>0.15572734148631512</v>
      </c>
      <c r="M65" s="409">
        <v>0.5494223421473069</v>
      </c>
      <c r="N65" s="409">
        <v>0.10617009981904275</v>
      </c>
      <c r="O65" s="409">
        <v>4.8176528141969432E-2</v>
      </c>
      <c r="P65" s="409">
        <v>0.23381142367149593</v>
      </c>
      <c r="Q65" s="409">
        <v>3.8252480371838635E-2</v>
      </c>
      <c r="R65" s="409">
        <v>0.29432100461479116</v>
      </c>
      <c r="S65" s="409">
        <v>1.9574447261226317E-2</v>
      </c>
      <c r="T65" s="409">
        <v>3.6368650046454164E-3</v>
      </c>
      <c r="U65" s="409">
        <v>0.10528066222211976</v>
      </c>
      <c r="V65" s="409">
        <v>2.435147426250141E-3</v>
      </c>
      <c r="W65" s="409">
        <v>0.15715570914534802</v>
      </c>
      <c r="X65" s="409">
        <v>0.91191392349582612</v>
      </c>
      <c r="Y65" s="409">
        <v>0.69271666641279206</v>
      </c>
      <c r="Z65" s="409">
        <v>1.1996341795280285</v>
      </c>
      <c r="AA65" s="409">
        <v>0.63584044294195496</v>
      </c>
      <c r="AB65" s="409">
        <v>1.3062790219162348</v>
      </c>
      <c r="AC65" s="409">
        <v>0.15882961826636355</v>
      </c>
      <c r="AD65" s="409">
        <v>8.28096927855657E-2</v>
      </c>
      <c r="AE65" s="409">
        <v>0.30442378749278487</v>
      </c>
      <c r="AF65" s="409">
        <v>6.8173710242559832E-2</v>
      </c>
      <c r="AG65" s="409">
        <v>0.36959191364510269</v>
      </c>
    </row>
    <row r="66" spans="1:33" s="3" customFormat="1" x14ac:dyDescent="0.2">
      <c r="A66" s="57" t="s">
        <v>137</v>
      </c>
      <c r="B66" s="57" t="s">
        <v>138</v>
      </c>
      <c r="C66" s="409">
        <v>6000</v>
      </c>
      <c r="D66" s="409">
        <v>2.7096779684276933</v>
      </c>
      <c r="E66" s="409">
        <v>2.3281204941963356</v>
      </c>
      <c r="F66" s="409">
        <v>3.1517513060267452</v>
      </c>
      <c r="G66" s="409">
        <v>2.2197634149189889</v>
      </c>
      <c r="H66" s="409">
        <v>3.304065792681063</v>
      </c>
      <c r="I66" s="409">
        <v>0.29268292682926828</v>
      </c>
      <c r="J66" s="409">
        <v>0.18418927948059552</v>
      </c>
      <c r="K66" s="409">
        <v>0.46478538628047728</v>
      </c>
      <c r="L66" s="409">
        <v>0.15984034839423764</v>
      </c>
      <c r="M66" s="409">
        <v>0.53533837545598983</v>
      </c>
      <c r="N66" s="409">
        <v>0.10617009981904275</v>
      </c>
      <c r="O66" s="409">
        <v>4.9747752866223557E-2</v>
      </c>
      <c r="P66" s="409">
        <v>0.22643993317964264</v>
      </c>
      <c r="Q66" s="409">
        <v>3.9822999509591374E-2</v>
      </c>
      <c r="R66" s="409">
        <v>0.28274211245135467</v>
      </c>
      <c r="S66" s="409">
        <v>1.9574447261226317E-2</v>
      </c>
      <c r="T66" s="409">
        <v>3.8581093933157196E-3</v>
      </c>
      <c r="U66" s="409">
        <v>9.9249085133723478E-2</v>
      </c>
      <c r="V66" s="409">
        <v>2.6043395192197104E-3</v>
      </c>
      <c r="W66" s="409">
        <v>0.14696077351024137</v>
      </c>
      <c r="X66" s="409">
        <v>0.91191392349582612</v>
      </c>
      <c r="Y66" s="409">
        <v>0.70083149712338222</v>
      </c>
      <c r="Z66" s="409">
        <v>1.1858127525141249</v>
      </c>
      <c r="AA66" s="409">
        <v>0.64558834806079912</v>
      </c>
      <c r="AB66" s="409">
        <v>1.2866843706655859</v>
      </c>
      <c r="AC66" s="409">
        <v>0.15882961826636355</v>
      </c>
      <c r="AD66" s="409">
        <v>8.5063219402228316E-2</v>
      </c>
      <c r="AE66" s="409">
        <v>0.29637611689157323</v>
      </c>
      <c r="AF66" s="409">
        <v>7.0540461122109863E-2</v>
      </c>
      <c r="AG66" s="409">
        <v>0.35722735289176621</v>
      </c>
    </row>
    <row r="67" spans="1:33" s="3" customFormat="1" x14ac:dyDescent="0.2">
      <c r="A67" s="57" t="s">
        <v>137</v>
      </c>
      <c r="B67" s="57" t="s">
        <v>138</v>
      </c>
      <c r="C67" s="409">
        <v>6500</v>
      </c>
      <c r="D67" s="409">
        <v>2.7096779684276933</v>
      </c>
      <c r="E67" s="409">
        <v>2.3420226752199587</v>
      </c>
      <c r="F67" s="409">
        <v>3.1331968080800512</v>
      </c>
      <c r="G67" s="409">
        <v>2.2371821893523913</v>
      </c>
      <c r="H67" s="409">
        <v>3.2786188076284328</v>
      </c>
      <c r="I67" s="409">
        <v>0.29268292682926828</v>
      </c>
      <c r="J67" s="409">
        <v>0.18751149195757169</v>
      </c>
      <c r="K67" s="409">
        <v>0.45657307827263088</v>
      </c>
      <c r="L67" s="409">
        <v>0.1635727674100878</v>
      </c>
      <c r="M67" s="409">
        <v>0.52316742623698842</v>
      </c>
      <c r="N67" s="409">
        <v>0.10617009981904275</v>
      </c>
      <c r="O67" s="409">
        <v>5.1184458468827264E-2</v>
      </c>
      <c r="P67" s="409">
        <v>0.22009478332820284</v>
      </c>
      <c r="Q67" s="409">
        <v>4.1274799899418783E-2</v>
      </c>
      <c r="R67" s="409">
        <v>0.27282011863016997</v>
      </c>
      <c r="S67" s="409">
        <v>1.9574447261226317E-2</v>
      </c>
      <c r="T67" s="409">
        <v>4.06848235989009E-3</v>
      </c>
      <c r="U67" s="409">
        <v>9.4121748830208879E-2</v>
      </c>
      <c r="V67" s="409">
        <v>2.7674101737406274E-3</v>
      </c>
      <c r="W67" s="409">
        <v>0.13831280856999004</v>
      </c>
      <c r="X67" s="409">
        <v>0.91191392349582612</v>
      </c>
      <c r="Y67" s="409">
        <v>0.70807463392832271</v>
      </c>
      <c r="Z67" s="409">
        <v>1.1737404387494159</v>
      </c>
      <c r="AA67" s="409">
        <v>0.65432278906799968</v>
      </c>
      <c r="AB67" s="409">
        <v>1.2696165228007654</v>
      </c>
      <c r="AC67" s="409">
        <v>0.15882961826636355</v>
      </c>
      <c r="AD67" s="409">
        <v>8.7110209354143098E-2</v>
      </c>
      <c r="AE67" s="409">
        <v>0.28942586321737218</v>
      </c>
      <c r="AF67" s="409">
        <v>7.2710319874744661E-2</v>
      </c>
      <c r="AG67" s="409">
        <v>0.34659624041651454</v>
      </c>
    </row>
    <row r="68" spans="1:33" s="3" customFormat="1" x14ac:dyDescent="0.2">
      <c r="A68" s="57" t="s">
        <v>137</v>
      </c>
      <c r="B68" s="57" t="s">
        <v>138</v>
      </c>
      <c r="C68" s="409">
        <v>7000</v>
      </c>
      <c r="D68" s="409">
        <v>2.7096779684276933</v>
      </c>
      <c r="E68" s="409">
        <v>2.3544782768177286</v>
      </c>
      <c r="F68" s="409">
        <v>3.1167531417343088</v>
      </c>
      <c r="G68" s="409">
        <v>2.2528178748193066</v>
      </c>
      <c r="H68" s="409">
        <v>3.2561007127346877</v>
      </c>
      <c r="I68" s="409">
        <v>0.29268292682926828</v>
      </c>
      <c r="J68" s="409">
        <v>0.19052706522949592</v>
      </c>
      <c r="K68" s="409">
        <v>0.44936561138654468</v>
      </c>
      <c r="L68" s="409">
        <v>0.16698168252363216</v>
      </c>
      <c r="M68" s="409">
        <v>0.51252434368896571</v>
      </c>
      <c r="N68" s="409">
        <v>0.10617009981904275</v>
      </c>
      <c r="O68" s="409">
        <v>5.250553836371398E-2</v>
      </c>
      <c r="P68" s="409">
        <v>0.21456608090891444</v>
      </c>
      <c r="Q68" s="409">
        <v>4.2622852655719981E-2</v>
      </c>
      <c r="R68" s="409">
        <v>0.2642107542461668</v>
      </c>
      <c r="S68" s="409">
        <v>1.9574447261226317E-2</v>
      </c>
      <c r="T68" s="409">
        <v>4.2689135156620634E-3</v>
      </c>
      <c r="U68" s="409">
        <v>8.9706392407011754E-2</v>
      </c>
      <c r="V68" s="409">
        <v>2.9247525707909311E-3</v>
      </c>
      <c r="W68" s="409">
        <v>0.13088155182421821</v>
      </c>
      <c r="X68" s="409">
        <v>0.91191392349582612</v>
      </c>
      <c r="Y68" s="409">
        <v>0.71459379088837982</v>
      </c>
      <c r="Z68" s="409">
        <v>1.1630816088665044</v>
      </c>
      <c r="AA68" s="409">
        <v>0.66221106172284694</v>
      </c>
      <c r="AB68" s="409">
        <v>1.2545842026570384</v>
      </c>
      <c r="AC68" s="409">
        <v>0.15882961826636355</v>
      </c>
      <c r="AD68" s="409">
        <v>8.8981394308885686E-2</v>
      </c>
      <c r="AE68" s="409">
        <v>0.28335149659547187</v>
      </c>
      <c r="AF68" s="409">
        <v>7.4710267349110432E-2</v>
      </c>
      <c r="AG68" s="409">
        <v>0.33734264513128287</v>
      </c>
    </row>
    <row r="69" spans="1:33" s="3" customFormat="1" x14ac:dyDescent="0.2">
      <c r="A69" s="57" t="s">
        <v>137</v>
      </c>
      <c r="B69" s="57" t="s">
        <v>138</v>
      </c>
      <c r="C69" s="409">
        <v>7500</v>
      </c>
      <c r="D69" s="409">
        <v>2.7096779684276933</v>
      </c>
      <c r="E69" s="409">
        <v>2.3657237576493548</v>
      </c>
      <c r="F69" s="409">
        <v>3.1020510659052176</v>
      </c>
      <c r="G69" s="409">
        <v>2.2669582025112169</v>
      </c>
      <c r="H69" s="409">
        <v>3.235994819117948</v>
      </c>
      <c r="I69" s="409">
        <v>0.29268292682926828</v>
      </c>
      <c r="J69" s="409">
        <v>0.19328152312323926</v>
      </c>
      <c r="K69" s="409">
        <v>0.44297789289842876</v>
      </c>
      <c r="L69" s="409">
        <v>0.17011267564483096</v>
      </c>
      <c r="M69" s="409">
        <v>0.50312288624848289</v>
      </c>
      <c r="N69" s="409">
        <v>0.10617009981904275</v>
      </c>
      <c r="O69" s="409">
        <v>5.3726293653251454E-2</v>
      </c>
      <c r="P69" s="409">
        <v>0.20969843222917836</v>
      </c>
      <c r="Q69" s="409">
        <v>4.3879544797099622E-2</v>
      </c>
      <c r="R69" s="409">
        <v>0.25666006961911375</v>
      </c>
      <c r="S69" s="409">
        <v>1.9574447261226317E-2</v>
      </c>
      <c r="T69" s="409">
        <v>4.4602204370437952E-3</v>
      </c>
      <c r="U69" s="409">
        <v>8.5861862553009732E-2</v>
      </c>
      <c r="V69" s="409">
        <v>3.0767237722103507E-3</v>
      </c>
      <c r="W69" s="409">
        <v>0.12442466429368459</v>
      </c>
      <c r="X69" s="409">
        <v>0.91191392349582612</v>
      </c>
      <c r="Y69" s="409">
        <v>0.72050361464444446</v>
      </c>
      <c r="Z69" s="409">
        <v>1.1535837860129949</v>
      </c>
      <c r="AA69" s="409">
        <v>0.66938383615516606</v>
      </c>
      <c r="AB69" s="409">
        <v>1.241219078478875</v>
      </c>
      <c r="AC69" s="409">
        <v>0.15882961826636355</v>
      </c>
      <c r="AD69" s="409">
        <v>9.0701356823797777E-2</v>
      </c>
      <c r="AE69" s="409">
        <v>0.27798848973642837</v>
      </c>
      <c r="AF69" s="409">
        <v>7.6562265910312885E-2</v>
      </c>
      <c r="AG69" s="409">
        <v>0.32920329696217521</v>
      </c>
    </row>
    <row r="70" spans="1:33" s="3" customFormat="1" x14ac:dyDescent="0.2">
      <c r="A70" s="57" t="s">
        <v>137</v>
      </c>
      <c r="B70" s="57" t="s">
        <v>138</v>
      </c>
      <c r="C70" s="409">
        <v>8000</v>
      </c>
      <c r="D70" s="409">
        <v>2.7096779684276933</v>
      </c>
      <c r="E70" s="409">
        <v>2.3759445690900343</v>
      </c>
      <c r="F70" s="409">
        <v>3.088805526466845</v>
      </c>
      <c r="G70" s="409">
        <v>2.2798295046087556</v>
      </c>
      <c r="H70" s="409">
        <v>3.2179030288969108</v>
      </c>
      <c r="I70" s="409">
        <v>0.29268292682926828</v>
      </c>
      <c r="J70" s="409">
        <v>0.19581134221456639</v>
      </c>
      <c r="K70" s="409">
        <v>0.4372687528132404</v>
      </c>
      <c r="L70" s="409">
        <v>0.17300267397214952</v>
      </c>
      <c r="M70" s="409">
        <v>0.49474558211981701</v>
      </c>
      <c r="N70" s="409">
        <v>0.10617009981904275</v>
      </c>
      <c r="O70" s="409">
        <v>5.4859276982659674E-2</v>
      </c>
      <c r="P70" s="409">
        <v>0.20537419839167523</v>
      </c>
      <c r="Q70" s="409">
        <v>4.5055234834069882E-2</v>
      </c>
      <c r="R70" s="409">
        <v>0.24997648419805585</v>
      </c>
      <c r="S70" s="409">
        <v>1.9574447261226317E-2</v>
      </c>
      <c r="T70" s="409">
        <v>4.6431258724990978E-3</v>
      </c>
      <c r="U70" s="409">
        <v>8.2482167880106136E-2</v>
      </c>
      <c r="V70" s="409">
        <v>3.2236490002199272E-3</v>
      </c>
      <c r="W70" s="409">
        <v>0.11876028418703745</v>
      </c>
      <c r="X70" s="409">
        <v>0.91191392349582612</v>
      </c>
      <c r="Y70" s="409">
        <v>0.72589467189426615</v>
      </c>
      <c r="Z70" s="409">
        <v>1.1450530142945414</v>
      </c>
      <c r="AA70" s="409">
        <v>0.67594491867013939</v>
      </c>
      <c r="AB70" s="409">
        <v>1.2292390485057612</v>
      </c>
      <c r="AC70" s="409">
        <v>0.15882961826636355</v>
      </c>
      <c r="AD70" s="409">
        <v>9.229004305512345E-2</v>
      </c>
      <c r="AE70" s="409">
        <v>0.27321192114323628</v>
      </c>
      <c r="AF70" s="409">
        <v>7.8284414940419156E-2</v>
      </c>
      <c r="AG70" s="409">
        <v>0.32197906575412644</v>
      </c>
    </row>
    <row r="71" spans="1:33" s="3" customFormat="1" x14ac:dyDescent="0.2">
      <c r="A71" s="57" t="s">
        <v>137</v>
      </c>
      <c r="B71" s="57" t="s">
        <v>138</v>
      </c>
      <c r="C71" s="409">
        <v>8500</v>
      </c>
      <c r="D71" s="409">
        <v>2.7096779684276933</v>
      </c>
      <c r="E71" s="409">
        <v>2.3852885162283268</v>
      </c>
      <c r="F71" s="409">
        <v>3.0767925409344752</v>
      </c>
      <c r="G71" s="409">
        <v>2.2916126466702211</v>
      </c>
      <c r="H71" s="409">
        <v>3.2015130947488584</v>
      </c>
      <c r="I71" s="409">
        <v>0.29268292682926828</v>
      </c>
      <c r="J71" s="409">
        <v>0.19814615696670171</v>
      </c>
      <c r="K71" s="409">
        <v>0.4321284858663339</v>
      </c>
      <c r="L71" s="409">
        <v>0.17568197492577436</v>
      </c>
      <c r="M71" s="409">
        <v>0.48722403723337981</v>
      </c>
      <c r="N71" s="409">
        <v>0.10617009981904275</v>
      </c>
      <c r="O71" s="409">
        <v>5.5914904097466592E-2</v>
      </c>
      <c r="P71" s="409">
        <v>0.2015025924061328</v>
      </c>
      <c r="Q71" s="409">
        <v>4.6158667456367812E-2</v>
      </c>
      <c r="R71" s="409">
        <v>0.24401263847473945</v>
      </c>
      <c r="S71" s="409">
        <v>1.9574447261226317E-2</v>
      </c>
      <c r="T71" s="409">
        <v>4.8182717727879255E-3</v>
      </c>
      <c r="U71" s="409">
        <v>7.9486155700590727E-2</v>
      </c>
      <c r="V71" s="409">
        <v>3.3658253010862933E-3</v>
      </c>
      <c r="W71" s="409">
        <v>0.11374925905983299</v>
      </c>
      <c r="X71" s="409">
        <v>0.91191392349582612</v>
      </c>
      <c r="Y71" s="409">
        <v>0.73083961232136785</v>
      </c>
      <c r="Z71" s="409">
        <v>1.1373375707115825</v>
      </c>
      <c r="AA71" s="409">
        <v>0.68197799888255994</v>
      </c>
      <c r="AB71" s="409">
        <v>1.2184240468183307</v>
      </c>
      <c r="AC71" s="409">
        <v>0.15882961826636355</v>
      </c>
      <c r="AD71" s="409">
        <v>9.3763841027117864E-2</v>
      </c>
      <c r="AE71" s="409">
        <v>0.26892511637323735</v>
      </c>
      <c r="AF71" s="409">
        <v>7.9891794074554684E-2</v>
      </c>
      <c r="AG71" s="409">
        <v>0.31551640335193715</v>
      </c>
    </row>
    <row r="72" spans="1:33" s="3" customFormat="1" x14ac:dyDescent="0.2">
      <c r="A72" s="57" t="s">
        <v>137</v>
      </c>
      <c r="B72" s="57" t="s">
        <v>138</v>
      </c>
      <c r="C72" s="409">
        <v>9000</v>
      </c>
      <c r="D72" s="409">
        <v>2.7096779684276933</v>
      </c>
      <c r="E72" s="409">
        <v>2.393875069155218</v>
      </c>
      <c r="F72" s="409">
        <v>3.0658333829088145</v>
      </c>
      <c r="G72" s="409">
        <v>2.3024541711220978</v>
      </c>
      <c r="H72" s="409">
        <v>3.1865762669228239</v>
      </c>
      <c r="I72" s="409">
        <v>0.29268292682926828</v>
      </c>
      <c r="J72" s="409">
        <v>0.20031033829707615</v>
      </c>
      <c r="K72" s="409">
        <v>0.42747043625874193</v>
      </c>
      <c r="L72" s="409">
        <v>0.17817571675445829</v>
      </c>
      <c r="M72" s="409">
        <v>0.48042568222836518</v>
      </c>
      <c r="N72" s="409">
        <v>0.10617009981904275</v>
      </c>
      <c r="O72" s="409">
        <v>5.6901905532989044E-2</v>
      </c>
      <c r="P72" s="409">
        <v>0.19801236514907203</v>
      </c>
      <c r="Q72" s="409">
        <v>4.7197288012300186E-2</v>
      </c>
      <c r="R72" s="409">
        <v>0.23865325288355541</v>
      </c>
      <c r="S72" s="409">
        <v>1.9574447261226317E-2</v>
      </c>
      <c r="T72" s="409">
        <v>4.9862308233020857E-3</v>
      </c>
      <c r="U72" s="409">
        <v>7.6810626233746709E-2</v>
      </c>
      <c r="V72" s="409">
        <v>3.5035246964585176E-3</v>
      </c>
      <c r="W72" s="409">
        <v>0.10928329551622214</v>
      </c>
      <c r="X72" s="409">
        <v>0.91191392349582612</v>
      </c>
      <c r="Y72" s="409">
        <v>0.73539750166587081</v>
      </c>
      <c r="Z72" s="409">
        <v>1.1303168805589947</v>
      </c>
      <c r="AA72" s="409">
        <v>0.68755142709234385</v>
      </c>
      <c r="AB72" s="409">
        <v>1.2085996303322184</v>
      </c>
      <c r="AC72" s="409">
        <v>0.15882961826636355</v>
      </c>
      <c r="AD72" s="409">
        <v>9.5136365341244006E-2</v>
      </c>
      <c r="AE72" s="409">
        <v>0.26505200822089209</v>
      </c>
      <c r="AF72" s="409">
        <v>8.1397089874699971E-2</v>
      </c>
      <c r="AG72" s="409">
        <v>0.30969490278795131</v>
      </c>
    </row>
    <row r="73" spans="1:33" s="3" customFormat="1" x14ac:dyDescent="0.2">
      <c r="A73" s="57" t="s">
        <v>137</v>
      </c>
      <c r="B73" s="57" t="s">
        <v>138</v>
      </c>
      <c r="C73" s="409">
        <v>9500</v>
      </c>
      <c r="D73" s="409">
        <v>2.7096779684276933</v>
      </c>
      <c r="E73" s="409">
        <v>2.4018020012714656</v>
      </c>
      <c r="F73" s="409">
        <v>3.0557834926506664</v>
      </c>
      <c r="G73" s="409">
        <v>2.3124742676462162</v>
      </c>
      <c r="H73" s="409">
        <v>3.1728916507265339</v>
      </c>
      <c r="I73" s="409">
        <v>0.29268292682926828</v>
      </c>
      <c r="J73" s="409">
        <v>0.20232414643414784</v>
      </c>
      <c r="K73" s="409">
        <v>0.42322516618698508</v>
      </c>
      <c r="L73" s="409">
        <v>0.1805049665217012</v>
      </c>
      <c r="M73" s="409">
        <v>0.47424462022046965</v>
      </c>
      <c r="N73" s="409">
        <v>0.10617009981904275</v>
      </c>
      <c r="O73" s="409">
        <v>5.7827665881790079E-2</v>
      </c>
      <c r="P73" s="409">
        <v>0.19484676992779099</v>
      </c>
      <c r="Q73" s="409">
        <v>4.8177484411436801E-2</v>
      </c>
      <c r="R73" s="409">
        <v>0.23380679139391597</v>
      </c>
      <c r="S73" s="409">
        <v>1.9574447261226317E-2</v>
      </c>
      <c r="T73" s="409">
        <v>5.1475159937676967E-3</v>
      </c>
      <c r="U73" s="409">
        <v>7.4405618736925708E-2</v>
      </c>
      <c r="V73" s="409">
        <v>3.6369969061203059E-3</v>
      </c>
      <c r="W73" s="409">
        <v>0.10527684793245841</v>
      </c>
      <c r="X73" s="409">
        <v>0.91191392349582612</v>
      </c>
      <c r="Y73" s="409">
        <v>0.73961693554426933</v>
      </c>
      <c r="Z73" s="409">
        <v>1.1238937832769764</v>
      </c>
      <c r="AA73" s="409">
        <v>0.69272166917287936</v>
      </c>
      <c r="AB73" s="409">
        <v>1.1996255601243</v>
      </c>
      <c r="AC73" s="409">
        <v>0.15882961826636355</v>
      </c>
      <c r="AD73" s="409">
        <v>9.6419038797337236E-2</v>
      </c>
      <c r="AE73" s="409">
        <v>0.26153186388454036</v>
      </c>
      <c r="AF73" s="409">
        <v>8.2811069160488263E-2</v>
      </c>
      <c r="AG73" s="409">
        <v>0.30441873898952437</v>
      </c>
    </row>
    <row r="74" spans="1:33" s="3" customFormat="1" x14ac:dyDescent="0.2">
      <c r="A74" s="57" t="s">
        <v>137</v>
      </c>
      <c r="B74" s="57" t="s">
        <v>138</v>
      </c>
      <c r="C74" s="409">
        <v>10000</v>
      </c>
      <c r="D74" s="409">
        <v>2.7096779684276933</v>
      </c>
      <c r="E74" s="409">
        <v>2.4091502176189166</v>
      </c>
      <c r="F74" s="409">
        <v>3.0465245324542605</v>
      </c>
      <c r="G74" s="409">
        <v>2.3217725874596922</v>
      </c>
      <c r="H74" s="409">
        <v>3.1602950202322218</v>
      </c>
      <c r="I74" s="409">
        <v>0.29268292682926828</v>
      </c>
      <c r="J74" s="409">
        <v>0.20420458790936483</v>
      </c>
      <c r="K74" s="409">
        <v>0.4193363232827767</v>
      </c>
      <c r="L74" s="409">
        <v>0.18268753837418678</v>
      </c>
      <c r="M74" s="409">
        <v>0.46859516195708872</v>
      </c>
      <c r="N74" s="409">
        <v>0.10617009981904275</v>
      </c>
      <c r="O74" s="409">
        <v>5.869848247347402E-2</v>
      </c>
      <c r="P74" s="409">
        <v>0.19196001594158088</v>
      </c>
      <c r="Q74" s="409">
        <v>4.9104775598205745E-2</v>
      </c>
      <c r="R74" s="409">
        <v>0.22939960527309064</v>
      </c>
      <c r="S74" s="409">
        <v>1.9574447261226317E-2</v>
      </c>
      <c r="T74" s="409">
        <v>5.3025885006372205E-3</v>
      </c>
      <c r="U74" s="409">
        <v>7.2231109977764552E-2</v>
      </c>
      <c r="V74" s="409">
        <v>3.7664717103305947E-3</v>
      </c>
      <c r="W74" s="409">
        <v>0.1016614384940274</v>
      </c>
      <c r="X74" s="409">
        <v>0.91191392349582612</v>
      </c>
      <c r="Y74" s="409">
        <v>0.74353832061421987</v>
      </c>
      <c r="Z74" s="409">
        <v>1.1179890165234525</v>
      </c>
      <c r="AA74" s="409">
        <v>0.6975358521088405</v>
      </c>
      <c r="AB74" s="409">
        <v>1.191387679660971</v>
      </c>
      <c r="AC74" s="409">
        <v>0.15882961826636355</v>
      </c>
      <c r="AD74" s="409">
        <v>9.7621530561286488E-2</v>
      </c>
      <c r="AE74" s="409">
        <v>0.25831556240984122</v>
      </c>
      <c r="AF74" s="409">
        <v>8.4142941734559842E-2</v>
      </c>
      <c r="AG74" s="409">
        <v>0.29961064427203687</v>
      </c>
    </row>
    <row r="75" spans="1:33" s="3" customFormat="1" x14ac:dyDescent="0.2">
      <c r="A75" s="57" t="s">
        <v>137</v>
      </c>
      <c r="B75" s="57" t="s">
        <v>138</v>
      </c>
      <c r="C75" s="409">
        <v>11000</v>
      </c>
      <c r="D75" s="409">
        <v>2.7096779684276933</v>
      </c>
      <c r="E75" s="409">
        <v>2.4223703441682609</v>
      </c>
      <c r="F75" s="409">
        <v>3.0300038482447835</v>
      </c>
      <c r="G75" s="409">
        <v>2.3385246455808533</v>
      </c>
      <c r="H75" s="409">
        <v>3.1378453377757709</v>
      </c>
      <c r="I75" s="409">
        <v>0.29268292682926828</v>
      </c>
      <c r="J75" s="409">
        <v>0.20762086021666876</v>
      </c>
      <c r="K75" s="409">
        <v>0.41245080274280199</v>
      </c>
      <c r="L75" s="409">
        <v>0.18667124608840463</v>
      </c>
      <c r="M75" s="409">
        <v>0.45862262593231284</v>
      </c>
      <c r="N75" s="409">
        <v>0.10617009981904275</v>
      </c>
      <c r="O75" s="409">
        <v>6.0296193341877559E-2</v>
      </c>
      <c r="P75" s="409">
        <v>0.18688003945526868</v>
      </c>
      <c r="Q75" s="409">
        <v>5.0819234409749697E-2</v>
      </c>
      <c r="R75" s="409">
        <v>0.22167384674507809</v>
      </c>
      <c r="S75" s="409">
        <v>1.9574447261226317E-2</v>
      </c>
      <c r="T75" s="409">
        <v>5.5957206696345806E-3</v>
      </c>
      <c r="U75" s="409">
        <v>6.8449668376139028E-2</v>
      </c>
      <c r="V75" s="409">
        <v>4.0142606137554679E-3</v>
      </c>
      <c r="W75" s="409">
        <v>9.539191667181797E-2</v>
      </c>
      <c r="X75" s="409">
        <v>0.91191392349582612</v>
      </c>
      <c r="Y75" s="409">
        <v>0.75061741268596327</v>
      </c>
      <c r="Z75" s="409">
        <v>1.1074838945250602</v>
      </c>
      <c r="AA75" s="409">
        <v>0.70624883854169773</v>
      </c>
      <c r="AB75" s="409">
        <v>1.1767604709985511</v>
      </c>
      <c r="AC75" s="409">
        <v>0.15882961826636355</v>
      </c>
      <c r="AD75" s="409">
        <v>9.9817811626675357E-2</v>
      </c>
      <c r="AE75" s="409">
        <v>0.25264069101927855</v>
      </c>
      <c r="AF75" s="409">
        <v>8.6591050171076933E-2</v>
      </c>
      <c r="AG75" s="409">
        <v>0.29115758063397312</v>
      </c>
    </row>
    <row r="76" spans="1:33" s="3" customFormat="1" x14ac:dyDescent="0.2">
      <c r="A76" s="57" t="s">
        <v>137</v>
      </c>
      <c r="B76" s="57" t="s">
        <v>138</v>
      </c>
      <c r="C76" s="409">
        <v>12000</v>
      </c>
      <c r="D76" s="409">
        <v>2.7096779684276933</v>
      </c>
      <c r="E76" s="409">
        <v>2.4339609291372994</v>
      </c>
      <c r="F76" s="409">
        <v>3.0156626225187066</v>
      </c>
      <c r="G76" s="409">
        <v>2.3532365405464439</v>
      </c>
      <c r="H76" s="409">
        <v>3.1183848977771853</v>
      </c>
      <c r="I76" s="409">
        <v>0.29268292682926828</v>
      </c>
      <c r="J76" s="409">
        <v>0.21065125106284951</v>
      </c>
      <c r="K76" s="409">
        <v>0.40652918666509891</v>
      </c>
      <c r="L76" s="409">
        <v>0.19022477180328487</v>
      </c>
      <c r="M76" s="409">
        <v>0.45007785838504005</v>
      </c>
      <c r="N76" s="409">
        <v>0.10617009981904275</v>
      </c>
      <c r="O76" s="409">
        <v>6.1730263819158346E-2</v>
      </c>
      <c r="P76" s="409">
        <v>0.18254389523113224</v>
      </c>
      <c r="Q76" s="409">
        <v>5.2372380983315717E-2</v>
      </c>
      <c r="R76" s="409">
        <v>0.21511073009790133</v>
      </c>
      <c r="S76" s="409">
        <v>1.9574447261226317E-2</v>
      </c>
      <c r="T76" s="409">
        <v>5.8685113206698577E-3</v>
      </c>
      <c r="U76" s="409">
        <v>6.5269767143625826E-2</v>
      </c>
      <c r="V76" s="409">
        <v>4.2484028862451589E-3</v>
      </c>
      <c r="W76" s="409">
        <v>9.0139109029551842E-2</v>
      </c>
      <c r="X76" s="409">
        <v>0.91191392349582612</v>
      </c>
      <c r="Y76" s="409">
        <v>0.75684939154734521</v>
      </c>
      <c r="Z76" s="409">
        <v>1.0983967079922885</v>
      </c>
      <c r="AA76" s="409">
        <v>0.71394261961757643</v>
      </c>
      <c r="AB76" s="409">
        <v>1.1641376266956935</v>
      </c>
      <c r="AC76" s="409">
        <v>0.15882961826636355</v>
      </c>
      <c r="AD76" s="409">
        <v>0.10177847867899172</v>
      </c>
      <c r="AE76" s="409">
        <v>0.2477810131600795</v>
      </c>
      <c r="AF76" s="409">
        <v>8.879325956940573E-2</v>
      </c>
      <c r="AG76" s="409">
        <v>0.2839506888421342</v>
      </c>
    </row>
    <row r="77" spans="1:33" s="3" customFormat="1" x14ac:dyDescent="0.2">
      <c r="A77" s="57" t="s">
        <v>137</v>
      </c>
      <c r="B77" s="57" t="s">
        <v>138</v>
      </c>
      <c r="C77" s="409">
        <v>13000</v>
      </c>
      <c r="D77" s="409">
        <v>2.7096779684276933</v>
      </c>
      <c r="E77" s="409">
        <v>2.4442331783274969</v>
      </c>
      <c r="F77" s="409">
        <v>3.0030627830624739</v>
      </c>
      <c r="G77" s="409">
        <v>2.3662942756905894</v>
      </c>
      <c r="H77" s="409">
        <v>3.1013087903266174</v>
      </c>
      <c r="I77" s="409">
        <v>0.29268292682926828</v>
      </c>
      <c r="J77" s="409">
        <v>0.21336456255835637</v>
      </c>
      <c r="K77" s="409">
        <v>0.40136932242053247</v>
      </c>
      <c r="L77" s="409">
        <v>0.19342207370052225</v>
      </c>
      <c r="M77" s="409">
        <v>0.4426568063044139</v>
      </c>
      <c r="N77" s="409">
        <v>0.10617009981904275</v>
      </c>
      <c r="O77" s="409">
        <v>6.3027630486663419E-2</v>
      </c>
      <c r="P77" s="409">
        <v>0.17879079580855392</v>
      </c>
      <c r="Q77" s="409">
        <v>5.3788943777881043E-2</v>
      </c>
      <c r="R77" s="409">
        <v>0.20945456867682713</v>
      </c>
      <c r="S77" s="409">
        <v>1.9574447261226317E-2</v>
      </c>
      <c r="T77" s="409">
        <v>6.1233507876872059E-3</v>
      </c>
      <c r="U77" s="409">
        <v>6.255493275563502E-2</v>
      </c>
      <c r="V77" s="409">
        <v>4.4701988768049315E-3</v>
      </c>
      <c r="W77" s="409">
        <v>8.5670356171787324E-2</v>
      </c>
      <c r="X77" s="409">
        <v>0.91191392349582612</v>
      </c>
      <c r="Y77" s="409">
        <v>0.7623923612589667</v>
      </c>
      <c r="Z77" s="409">
        <v>1.0904376635655546</v>
      </c>
      <c r="AA77" s="409">
        <v>0.72080404490767236</v>
      </c>
      <c r="AB77" s="409">
        <v>1.1531050687680702</v>
      </c>
      <c r="AC77" s="409">
        <v>0.15882961826636355</v>
      </c>
      <c r="AD77" s="409">
        <v>0.10354382374680063</v>
      </c>
      <c r="AE77" s="409">
        <v>0.24356252719483937</v>
      </c>
      <c r="AF77" s="409">
        <v>9.0789395203621989E-2</v>
      </c>
      <c r="AG77" s="409">
        <v>0.27771942918723769</v>
      </c>
    </row>
    <row r="78" spans="1:33" s="3" customFormat="1" x14ac:dyDescent="0.2">
      <c r="A78" s="57" t="s">
        <v>137</v>
      </c>
      <c r="B78" s="57" t="s">
        <v>138</v>
      </c>
      <c r="C78" s="409">
        <v>14000</v>
      </c>
      <c r="D78" s="409">
        <v>2.7096779684276933</v>
      </c>
      <c r="E78" s="409">
        <v>2.4534207474349805</v>
      </c>
      <c r="F78" s="409">
        <v>2.9918800453709462</v>
      </c>
      <c r="G78" s="409">
        <v>2.3779884067138974</v>
      </c>
      <c r="H78" s="409">
        <v>3.0861700682564246</v>
      </c>
      <c r="I78" s="409">
        <v>0.29268292682926828</v>
      </c>
      <c r="J78" s="409">
        <v>0.21581341058683373</v>
      </c>
      <c r="K78" s="409">
        <v>0.39682333330353958</v>
      </c>
      <c r="L78" s="409">
        <v>0.19632024424124511</v>
      </c>
      <c r="M78" s="409">
        <v>0.43613799263843167</v>
      </c>
      <c r="N78" s="409">
        <v>0.10617009981904275</v>
      </c>
      <c r="O78" s="409">
        <v>6.4209313867091902E-2</v>
      </c>
      <c r="P78" s="409">
        <v>0.17550410240328235</v>
      </c>
      <c r="Q78" s="409">
        <v>5.5088549127227049E-2</v>
      </c>
      <c r="R78" s="409">
        <v>0.20452073474992497</v>
      </c>
      <c r="S78" s="409">
        <v>1.9574447261226317E-2</v>
      </c>
      <c r="T78" s="409">
        <v>6.3622414431605484E-3</v>
      </c>
      <c r="U78" s="409">
        <v>6.0207378623236239E-2</v>
      </c>
      <c r="V78" s="409">
        <v>4.6807751688886928E-3</v>
      </c>
      <c r="W78" s="409">
        <v>8.181924374075461E-2</v>
      </c>
      <c r="X78" s="409">
        <v>0.91191392349582612</v>
      </c>
      <c r="Y78" s="409">
        <v>0.76736577108708171</v>
      </c>
      <c r="Z78" s="409">
        <v>1.0833932378723896</v>
      </c>
      <c r="AA78" s="409">
        <v>0.72697496131290162</v>
      </c>
      <c r="AB78" s="409">
        <v>1.1433586135518561</v>
      </c>
      <c r="AC78" s="409">
        <v>0.15882961826636355</v>
      </c>
      <c r="AD78" s="409">
        <v>0.10514499242206556</v>
      </c>
      <c r="AE78" s="409">
        <v>0.23985857018856521</v>
      </c>
      <c r="AF78" s="409">
        <v>9.2610658607004639E-2</v>
      </c>
      <c r="AG78" s="409">
        <v>0.27226777288552428</v>
      </c>
    </row>
    <row r="79" spans="1:33" s="3" customFormat="1" x14ac:dyDescent="0.2">
      <c r="A79" s="57" t="s">
        <v>137</v>
      </c>
      <c r="B79" s="57" t="s">
        <v>138</v>
      </c>
      <c r="C79" s="409">
        <v>15000</v>
      </c>
      <c r="D79" s="409">
        <v>2.7096779684276933</v>
      </c>
      <c r="E79" s="409">
        <v>2.4617029838778115</v>
      </c>
      <c r="F79" s="409">
        <v>2.9818685947117585</v>
      </c>
      <c r="G79" s="409">
        <v>2.388542457861246</v>
      </c>
      <c r="H79" s="409">
        <v>3.0726305018071018</v>
      </c>
      <c r="I79" s="409">
        <v>0.29268292682926828</v>
      </c>
      <c r="J79" s="409">
        <v>0.21803883981250011</v>
      </c>
      <c r="K79" s="409">
        <v>0.39278031020988385</v>
      </c>
      <c r="L79" s="409">
        <v>0.19896418875684341</v>
      </c>
      <c r="M79" s="409">
        <v>0.43035594397452698</v>
      </c>
      <c r="N79" s="409">
        <v>0.10617009981904275</v>
      </c>
      <c r="O79" s="409">
        <v>6.5292005623020413E-2</v>
      </c>
      <c r="P79" s="409">
        <v>0.172596996765921</v>
      </c>
      <c r="Q79" s="409">
        <v>5.6287015315396337E-2</v>
      </c>
      <c r="R79" s="409">
        <v>0.20017238955391939</v>
      </c>
      <c r="S79" s="409">
        <v>1.9574447261226317E-2</v>
      </c>
      <c r="T79" s="409">
        <v>6.5868766294317968E-3</v>
      </c>
      <c r="U79" s="409">
        <v>5.8155163105674326E-2</v>
      </c>
      <c r="V79" s="409">
        <v>4.8811140401466089E-3</v>
      </c>
      <c r="W79" s="409">
        <v>7.8463558936617647E-2</v>
      </c>
      <c r="X79" s="409">
        <v>0.91191392349582612</v>
      </c>
      <c r="Y79" s="409">
        <v>0.77186181218667316</v>
      </c>
      <c r="Z79" s="409">
        <v>1.0771022456569965</v>
      </c>
      <c r="AA79" s="409">
        <v>0.73256530983387647</v>
      </c>
      <c r="AB79" s="409">
        <v>1.1346692539472145</v>
      </c>
      <c r="AC79" s="409">
        <v>0.15882961826636355</v>
      </c>
      <c r="AD79" s="409">
        <v>0.1066065108801736</v>
      </c>
      <c r="AE79" s="409">
        <v>0.23657456339285682</v>
      </c>
      <c r="AF79" s="409">
        <v>9.428191205258632E-2</v>
      </c>
      <c r="AG79" s="409">
        <v>0.26744996491355122</v>
      </c>
    </row>
    <row r="80" spans="1:33" s="3" customFormat="1" x14ac:dyDescent="0.2">
      <c r="A80" s="57" t="s">
        <v>137</v>
      </c>
      <c r="B80" s="57" t="s">
        <v>138</v>
      </c>
      <c r="C80" s="409">
        <v>16000</v>
      </c>
      <c r="D80" s="409">
        <v>2.7096779684276933</v>
      </c>
      <c r="E80" s="409">
        <v>2.4692201755508751</v>
      </c>
      <c r="F80" s="409">
        <v>2.9728382887157059</v>
      </c>
      <c r="G80" s="409">
        <v>2.398131622491094</v>
      </c>
      <c r="H80" s="409">
        <v>3.0604288565976017</v>
      </c>
      <c r="I80" s="409">
        <v>0.29268292682926828</v>
      </c>
      <c r="J80" s="409">
        <v>0.22007342014452863</v>
      </c>
      <c r="K80" s="409">
        <v>0.38915528070792688</v>
      </c>
      <c r="L80" s="409">
        <v>0.20138980203829032</v>
      </c>
      <c r="M80" s="409">
        <v>0.42518432696670239</v>
      </c>
      <c r="N80" s="409">
        <v>0.10617009981904275</v>
      </c>
      <c r="O80" s="409">
        <v>6.6289161370435168E-2</v>
      </c>
      <c r="P80" s="409">
        <v>0.17000342413218586</v>
      </c>
      <c r="Q80" s="409">
        <v>5.7397263706381194E-2</v>
      </c>
      <c r="R80" s="409">
        <v>0.19630583382436972</v>
      </c>
      <c r="S80" s="409">
        <v>1.9574447261226317E-2</v>
      </c>
      <c r="T80" s="409">
        <v>6.7987005574902002E-3</v>
      </c>
      <c r="U80" s="409">
        <v>5.6344151552663063E-2</v>
      </c>
      <c r="V80" s="409">
        <v>5.0720769427722362E-3</v>
      </c>
      <c r="W80" s="409">
        <v>7.5511504852753389E-2</v>
      </c>
      <c r="X80" s="409">
        <v>0.91191392349582612</v>
      </c>
      <c r="Y80" s="409">
        <v>0.77595295093184946</v>
      </c>
      <c r="Z80" s="409">
        <v>1.0714404708294336</v>
      </c>
      <c r="AA80" s="409">
        <v>0.73766183356254755</v>
      </c>
      <c r="AB80" s="409">
        <v>1.1268609349492797</v>
      </c>
      <c r="AC80" s="409">
        <v>0.15882961826636355</v>
      </c>
      <c r="AD80" s="409">
        <v>0.10794800457345828</v>
      </c>
      <c r="AE80" s="409">
        <v>0.23363833772187961</v>
      </c>
      <c r="AF80" s="409">
        <v>9.5823259615359285E-2</v>
      </c>
      <c r="AG80" s="409">
        <v>0.26315521910573125</v>
      </c>
    </row>
    <row r="81" spans="1:33" s="3" customFormat="1" x14ac:dyDescent="0.2">
      <c r="A81" s="57" t="s">
        <v>137</v>
      </c>
      <c r="B81" s="57" t="s">
        <v>138</v>
      </c>
      <c r="C81" s="409">
        <v>17000</v>
      </c>
      <c r="D81" s="409">
        <v>2.7096779684276933</v>
      </c>
      <c r="E81" s="409">
        <v>2.4760838671536343</v>
      </c>
      <c r="F81" s="409">
        <v>2.9646394560234368</v>
      </c>
      <c r="G81" s="409">
        <v>2.4068954488699013</v>
      </c>
      <c r="H81" s="409">
        <v>3.0493597803870864</v>
      </c>
      <c r="I81" s="409">
        <v>0.29268292682926828</v>
      </c>
      <c r="J81" s="409">
        <v>0.22194338347007603</v>
      </c>
      <c r="K81" s="409">
        <v>0.38588193760777334</v>
      </c>
      <c r="L81" s="409">
        <v>0.20362618339737643</v>
      </c>
      <c r="M81" s="409">
        <v>0.42052487510619146</v>
      </c>
      <c r="N81" s="409">
        <v>0.10617009981904275</v>
      </c>
      <c r="O81" s="409">
        <v>6.7211772152842311E-2</v>
      </c>
      <c r="P81" s="409">
        <v>0.16767216778444913</v>
      </c>
      <c r="Q81" s="409">
        <v>5.8429974780055557E-2</v>
      </c>
      <c r="R81" s="409">
        <v>0.19284096035383386</v>
      </c>
      <c r="S81" s="409">
        <v>1.9574447261226317E-2</v>
      </c>
      <c r="T81" s="409">
        <v>6.9989544192800551E-3</v>
      </c>
      <c r="U81" s="409">
        <v>5.4732807282519988E-2</v>
      </c>
      <c r="V81" s="409">
        <v>5.2544234039074321E-3</v>
      </c>
      <c r="W81" s="409">
        <v>7.2892774737533056E-2</v>
      </c>
      <c r="X81" s="409">
        <v>0.91191392349582612</v>
      </c>
      <c r="Y81" s="409">
        <v>0.77969705928033384</v>
      </c>
      <c r="Z81" s="409">
        <v>1.0663104653690116</v>
      </c>
      <c r="AA81" s="409">
        <v>0.74233403877880133</v>
      </c>
      <c r="AB81" s="409">
        <v>1.1197958447344591</v>
      </c>
      <c r="AC81" s="409">
        <v>0.15882961826636355</v>
      </c>
      <c r="AD81" s="409">
        <v>0.10918539850180912</v>
      </c>
      <c r="AE81" s="409">
        <v>0.23099378495706488</v>
      </c>
      <c r="AF81" s="409">
        <v>9.7251168431170543E-2</v>
      </c>
      <c r="AG81" s="409">
        <v>0.25929771487380265</v>
      </c>
    </row>
    <row r="82" spans="1:33" s="3" customFormat="1" x14ac:dyDescent="0.2">
      <c r="A82" s="57" t="s">
        <v>137</v>
      </c>
      <c r="B82" s="57" t="s">
        <v>138</v>
      </c>
      <c r="C82" s="409">
        <v>18000</v>
      </c>
      <c r="D82" s="409">
        <v>2.7096779684276933</v>
      </c>
      <c r="E82" s="409">
        <v>2.4823840266998518</v>
      </c>
      <c r="F82" s="409">
        <v>2.9571524727445975</v>
      </c>
      <c r="G82" s="409">
        <v>2.4149466739561301</v>
      </c>
      <c r="H82" s="409">
        <v>3.0392593499599667</v>
      </c>
      <c r="I82" s="409">
        <v>0.29268292682926828</v>
      </c>
      <c r="J82" s="409">
        <v>0.22367013441188435</v>
      </c>
      <c r="K82" s="409">
        <v>0.3829077047065908</v>
      </c>
      <c r="L82" s="409">
        <v>0.20569721744021779</v>
      </c>
      <c r="M82" s="409">
        <v>0.41629990141456252</v>
      </c>
      <c r="N82" s="409">
        <v>0.10617009981904275</v>
      </c>
      <c r="O82" s="409">
        <v>6.8068921071194444E-2</v>
      </c>
      <c r="P82" s="409">
        <v>0.16556285607901799</v>
      </c>
      <c r="Q82" s="409">
        <v>5.9394069869950154E-2</v>
      </c>
      <c r="R82" s="409">
        <v>0.18971484355808724</v>
      </c>
      <c r="S82" s="409">
        <v>1.9574447261226317E-2</v>
      </c>
      <c r="T82" s="409">
        <v>7.1887123474972062E-3</v>
      </c>
      <c r="U82" s="409">
        <v>5.3288713315463566E-2</v>
      </c>
      <c r="V82" s="409">
        <v>5.4288263775816425E-3</v>
      </c>
      <c r="W82" s="409">
        <v>7.0552597656540789E-2</v>
      </c>
      <c r="X82" s="409">
        <v>0.91191392349582612</v>
      </c>
      <c r="Y82" s="409">
        <v>0.78314099981504448</v>
      </c>
      <c r="Z82" s="409">
        <v>1.0616345834339933</v>
      </c>
      <c r="AA82" s="409">
        <v>0.74663837975008973</v>
      </c>
      <c r="AB82" s="409">
        <v>1.1133643969083058</v>
      </c>
      <c r="AC82" s="409">
        <v>0.15882961826636355</v>
      </c>
      <c r="AD82" s="409">
        <v>0.11033177493599373</v>
      </c>
      <c r="AE82" s="409">
        <v>0.22859656730781766</v>
      </c>
      <c r="AF82" s="409">
        <v>9.8579280993791693E-2</v>
      </c>
      <c r="AG82" s="409">
        <v>0.25580986247108584</v>
      </c>
    </row>
    <row r="83" spans="1:33" s="3" customFormat="1" x14ac:dyDescent="0.2">
      <c r="A83" s="57" t="s">
        <v>137</v>
      </c>
      <c r="B83" s="57" t="s">
        <v>138</v>
      </c>
      <c r="C83" s="409">
        <v>19000</v>
      </c>
      <c r="D83" s="409">
        <v>2.7096779684276933</v>
      </c>
      <c r="E83" s="409">
        <v>2.4881941400677361</v>
      </c>
      <c r="F83" s="409">
        <v>2.9502804392047954</v>
      </c>
      <c r="G83" s="409">
        <v>2.4223775168225239</v>
      </c>
      <c r="H83" s="409">
        <v>3.029994932278762</v>
      </c>
      <c r="I83" s="409">
        <v>0.29268292682926828</v>
      </c>
      <c r="J83" s="409">
        <v>0.22527134146667557</v>
      </c>
      <c r="K83" s="409">
        <v>0.3801903030389418</v>
      </c>
      <c r="L83" s="409">
        <v>0.20762272533843973</v>
      </c>
      <c r="M83" s="409">
        <v>0.41244710520909822</v>
      </c>
      <c r="N83" s="409">
        <v>0.10617009981904275</v>
      </c>
      <c r="O83" s="409">
        <v>6.886819268150704E-2</v>
      </c>
      <c r="P83" s="409">
        <v>0.16364320164724985</v>
      </c>
      <c r="Q83" s="409">
        <v>6.0297071117306554E-2</v>
      </c>
      <c r="R83" s="409">
        <v>0.18687732239229293</v>
      </c>
      <c r="S83" s="409">
        <v>1.9574447261226317E-2</v>
      </c>
      <c r="T83" s="409">
        <v>7.3689097870601721E-3</v>
      </c>
      <c r="U83" s="409">
        <v>5.1986188519785551E-2</v>
      </c>
      <c r="V83" s="409">
        <v>5.5958848183399173E-3</v>
      </c>
      <c r="W83" s="409">
        <v>6.844766174762236E-2</v>
      </c>
      <c r="X83" s="409">
        <v>0.91191392349582612</v>
      </c>
      <c r="Y83" s="409">
        <v>0.78632318786666722</v>
      </c>
      <c r="Z83" s="409">
        <v>1.0573501058109291</v>
      </c>
      <c r="AA83" s="409">
        <v>0.7506212618995306</v>
      </c>
      <c r="AB83" s="409">
        <v>1.1074782357269091</v>
      </c>
      <c r="AC83" s="409">
        <v>0.15882961826636355</v>
      </c>
      <c r="AD83" s="409">
        <v>0.11139799884876435</v>
      </c>
      <c r="AE83" s="409">
        <v>0.22641114306088447</v>
      </c>
      <c r="AF83" s="409">
        <v>9.9819014774579995E-2</v>
      </c>
      <c r="AG83" s="409">
        <v>0.25263765052506909</v>
      </c>
    </row>
    <row r="84" spans="1:33" s="3" customFormat="1" x14ac:dyDescent="0.2">
      <c r="A84" s="57" t="s">
        <v>137</v>
      </c>
      <c r="B84" s="57" t="s">
        <v>138</v>
      </c>
      <c r="C84" s="409">
        <v>22000</v>
      </c>
      <c r="D84" s="409">
        <v>2.7096779684276933</v>
      </c>
      <c r="E84" s="409">
        <v>2.5032429654098234</v>
      </c>
      <c r="F84" s="409">
        <v>2.9326249814090608</v>
      </c>
      <c r="G84" s="409">
        <v>2.4416502619842699</v>
      </c>
      <c r="H84" s="409">
        <v>3.0062212928547583</v>
      </c>
      <c r="I84" s="409">
        <v>0.29268292682926828</v>
      </c>
      <c r="J84" s="409">
        <v>0.22945784860272392</v>
      </c>
      <c r="K84" s="409">
        <v>0.37326393919859618</v>
      </c>
      <c r="L84" s="409">
        <v>0.21267986522939517</v>
      </c>
      <c r="M84" s="409">
        <v>0.40265903161763933</v>
      </c>
      <c r="N84" s="409">
        <v>0.10617009981904275</v>
      </c>
      <c r="O84" s="409">
        <v>7.0978047592070465E-2</v>
      </c>
      <c r="P84" s="409">
        <v>0.1587832094851859</v>
      </c>
      <c r="Q84" s="409">
        <v>6.2699057506126921E-2</v>
      </c>
      <c r="R84" s="409">
        <v>0.17972665079532726</v>
      </c>
      <c r="S84" s="409">
        <v>1.9574447261226317E-2</v>
      </c>
      <c r="T84" s="409">
        <v>7.8598585171241065E-3</v>
      </c>
      <c r="U84" s="409">
        <v>4.8740329404340726E-2</v>
      </c>
      <c r="V84" s="409">
        <v>6.0580784973985448E-3</v>
      </c>
      <c r="W84" s="409">
        <v>6.3228541049853676E-2</v>
      </c>
      <c r="X84" s="409">
        <v>0.91191392349582612</v>
      </c>
      <c r="Y84" s="409">
        <v>0.79459266857169097</v>
      </c>
      <c r="Z84" s="409">
        <v>1.0463749002819349</v>
      </c>
      <c r="AA84" s="409">
        <v>0.76099685307051657</v>
      </c>
      <c r="AB84" s="409">
        <v>1.0924306466613136</v>
      </c>
      <c r="AC84" s="409">
        <v>0.15882961826636355</v>
      </c>
      <c r="AD84" s="409">
        <v>0.11420012841070046</v>
      </c>
      <c r="AE84" s="409">
        <v>0.22086177882886154</v>
      </c>
      <c r="AF84" s="409">
        <v>0.10309747298064391</v>
      </c>
      <c r="AG84" s="409">
        <v>0.24461551902268983</v>
      </c>
    </row>
    <row r="85" spans="1:33" s="3" customFormat="1" x14ac:dyDescent="0.2">
      <c r="A85" s="57" t="s">
        <v>137</v>
      </c>
      <c r="B85" s="57" t="s">
        <v>138</v>
      </c>
      <c r="C85" s="409">
        <v>25000</v>
      </c>
      <c r="D85" s="409">
        <v>2.7096779684276933</v>
      </c>
      <c r="E85" s="409">
        <v>2.515561145875826</v>
      </c>
      <c r="F85" s="409">
        <v>2.9183256641656543</v>
      </c>
      <c r="G85" s="409">
        <v>2.4574537439602269</v>
      </c>
      <c r="H85" s="409">
        <v>2.9869968446310575</v>
      </c>
      <c r="I85" s="409">
        <v>0.29268292682926828</v>
      </c>
      <c r="J85" s="409">
        <v>0.23292692291376804</v>
      </c>
      <c r="K85" s="409">
        <v>0.3677124727673613</v>
      </c>
      <c r="L85" s="409">
        <v>0.21689495165539519</v>
      </c>
      <c r="M85" s="409">
        <v>0.39484813432235216</v>
      </c>
      <c r="N85" s="409">
        <v>0.10617009981904275</v>
      </c>
      <c r="O85" s="409">
        <v>7.2748196780390087E-2</v>
      </c>
      <c r="P85" s="409">
        <v>0.15492285458173308</v>
      </c>
      <c r="Q85" s="409">
        <v>6.4734447268221459E-2</v>
      </c>
      <c r="R85" s="409">
        <v>0.17408195788775538</v>
      </c>
      <c r="S85" s="409">
        <v>1.9574447261226317E-2</v>
      </c>
      <c r="T85" s="409">
        <v>8.2891178020740135E-3</v>
      </c>
      <c r="U85" s="409">
        <v>4.6217236646511901E-2</v>
      </c>
      <c r="V85" s="409">
        <v>6.4705028709264988E-3</v>
      </c>
      <c r="W85" s="409">
        <v>5.9200549229996194E-2</v>
      </c>
      <c r="X85" s="409">
        <v>0.91191392349582612</v>
      </c>
      <c r="Y85" s="409">
        <v>0.8013908227519646</v>
      </c>
      <c r="Z85" s="409">
        <v>1.0375202954690417</v>
      </c>
      <c r="AA85" s="409">
        <v>0.76955359439848325</v>
      </c>
      <c r="AB85" s="409">
        <v>1.0803228894294592</v>
      </c>
      <c r="AC85" s="409">
        <v>0.15882961826636355</v>
      </c>
      <c r="AD85" s="409">
        <v>0.11653764082669237</v>
      </c>
      <c r="AE85" s="409">
        <v>0.21643626676663583</v>
      </c>
      <c r="AF85" s="409">
        <v>0.10585451746890301</v>
      </c>
      <c r="AG85" s="409">
        <v>0.23825298076109322</v>
      </c>
    </row>
    <row r="86" spans="1:33" s="3" customFormat="1" x14ac:dyDescent="0.2">
      <c r="A86" s="57" t="s">
        <v>137</v>
      </c>
      <c r="B86" s="57" t="s">
        <v>138</v>
      </c>
      <c r="C86" s="409">
        <v>28000</v>
      </c>
      <c r="D86" s="409">
        <v>2.7096779684276933</v>
      </c>
      <c r="E86" s="409">
        <v>2.5258884247590259</v>
      </c>
      <c r="F86" s="409">
        <v>2.9064417195792012</v>
      </c>
      <c r="G86" s="409">
        <v>2.4707221958588752</v>
      </c>
      <c r="H86" s="409">
        <v>2.9710403170144364</v>
      </c>
      <c r="I86" s="409">
        <v>0.29268292682926828</v>
      </c>
      <c r="J86" s="409">
        <v>0.23586468894806037</v>
      </c>
      <c r="K86" s="409">
        <v>0.36313848028409562</v>
      </c>
      <c r="L86" s="409">
        <v>0.22048163387407288</v>
      </c>
      <c r="M86" s="409">
        <v>0.38843598959274522</v>
      </c>
      <c r="N86" s="409">
        <v>0.10617009981904275</v>
      </c>
      <c r="O86" s="409">
        <v>7.4262596618508869E-2</v>
      </c>
      <c r="P86" s="409">
        <v>0.15176608881179221</v>
      </c>
      <c r="Q86" s="409">
        <v>6.6490067200864297E-2</v>
      </c>
      <c r="R86" s="409">
        <v>0.16949027368509512</v>
      </c>
      <c r="S86" s="409">
        <v>1.9574447261226317E-2</v>
      </c>
      <c r="T86" s="409">
        <v>8.6691345814945159E-3</v>
      </c>
      <c r="U86" s="409">
        <v>4.4192003447545924E-2</v>
      </c>
      <c r="V86" s="409">
        <v>6.8419566381700391E-3</v>
      </c>
      <c r="W86" s="409">
        <v>5.5988108924056909E-2</v>
      </c>
      <c r="X86" s="409">
        <v>0.91191392349582612</v>
      </c>
      <c r="Y86" s="409">
        <v>0.80711041492882685</v>
      </c>
      <c r="Z86" s="409">
        <v>1.0301848602031305</v>
      </c>
      <c r="AA86" s="409">
        <v>0.77677159182879219</v>
      </c>
      <c r="AB86" s="409">
        <v>1.0703146278064912</v>
      </c>
      <c r="AC86" s="409">
        <v>0.15882961826636355</v>
      </c>
      <c r="AD86" s="409">
        <v>0.11852803684938987</v>
      </c>
      <c r="AE86" s="409">
        <v>0.21280523821681294</v>
      </c>
      <c r="AF86" s="409">
        <v>0.10821776644967387</v>
      </c>
      <c r="AG86" s="409">
        <v>0.23305666078179851</v>
      </c>
    </row>
    <row r="87" spans="1:33" s="3" customFormat="1" x14ac:dyDescent="0.2">
      <c r="A87" s="57" t="s">
        <v>137</v>
      </c>
      <c r="B87" s="57" t="s">
        <v>138</v>
      </c>
      <c r="C87" s="409">
        <v>31000</v>
      </c>
      <c r="D87" s="409">
        <v>2.7096779684276933</v>
      </c>
      <c r="E87" s="409">
        <v>2.5347108482771659</v>
      </c>
      <c r="F87" s="409">
        <v>2.8963638831632674</v>
      </c>
      <c r="G87" s="409">
        <v>2.4820709933167704</v>
      </c>
      <c r="H87" s="409">
        <v>2.9575236052285931</v>
      </c>
      <c r="I87" s="409">
        <v>0.29268292682926828</v>
      </c>
      <c r="J87" s="409">
        <v>0.23839564295523014</v>
      </c>
      <c r="K87" s="409">
        <v>0.35928794957946408</v>
      </c>
      <c r="L87" s="409">
        <v>0.22358410463444786</v>
      </c>
      <c r="M87" s="409">
        <v>0.38305480301362804</v>
      </c>
      <c r="N87" s="409">
        <v>0.10617009981904275</v>
      </c>
      <c r="O87" s="409">
        <v>7.5578499408048519E-2</v>
      </c>
      <c r="P87" s="409">
        <v>0.14912565798171315</v>
      </c>
      <c r="Q87" s="409">
        <v>6.8026098592445641E-2</v>
      </c>
      <c r="R87" s="409">
        <v>0.16566697622997212</v>
      </c>
      <c r="S87" s="409">
        <v>1.9574447261226317E-2</v>
      </c>
      <c r="T87" s="409">
        <v>9.0090293320842681E-3</v>
      </c>
      <c r="U87" s="409">
        <v>4.2525281807636622E-2</v>
      </c>
      <c r="V87" s="409">
        <v>7.1791467808989167E-3</v>
      </c>
      <c r="W87" s="409">
        <v>5.3359682942410495E-2</v>
      </c>
      <c r="X87" s="409">
        <v>0.91191392349582612</v>
      </c>
      <c r="Y87" s="409">
        <v>0.81201109851317299</v>
      </c>
      <c r="Z87" s="409">
        <v>1.0239810386036263</v>
      </c>
      <c r="AA87" s="409">
        <v>0.78296971886545985</v>
      </c>
      <c r="AB87" s="409">
        <v>1.0618661721493983</v>
      </c>
      <c r="AC87" s="409">
        <v>0.15882961826636355</v>
      </c>
      <c r="AD87" s="409">
        <v>0.12025072094799172</v>
      </c>
      <c r="AE87" s="409">
        <v>0.20975942402625417</v>
      </c>
      <c r="AF87" s="409">
        <v>0.11027457562080374</v>
      </c>
      <c r="AG87" s="409">
        <v>0.22871499959972036</v>
      </c>
    </row>
    <row r="88" spans="1:33" s="3" customFormat="1" x14ac:dyDescent="0.2">
      <c r="A88" s="57" t="s">
        <v>137</v>
      </c>
      <c r="B88" s="57" t="s">
        <v>138</v>
      </c>
      <c r="C88" s="409">
        <v>34000</v>
      </c>
      <c r="D88" s="409">
        <v>2.7096779684276933</v>
      </c>
      <c r="E88" s="409">
        <v>2.5423627928354309</v>
      </c>
      <c r="F88" s="409">
        <v>2.8876780441317056</v>
      </c>
      <c r="G88" s="409">
        <v>2.4919243690745945</v>
      </c>
      <c r="H88" s="409">
        <v>2.94588481361723</v>
      </c>
      <c r="I88" s="409">
        <v>0.29268292682926828</v>
      </c>
      <c r="J88" s="409">
        <v>0.24060671293731789</v>
      </c>
      <c r="K88" s="409">
        <v>0.35599014306870425</v>
      </c>
      <c r="L88" s="409">
        <v>0.22630379470656739</v>
      </c>
      <c r="M88" s="409">
        <v>0.37845844498648556</v>
      </c>
      <c r="N88" s="409">
        <v>0.10617009981904275</v>
      </c>
      <c r="O88" s="409">
        <v>7.6736525599798239E-2</v>
      </c>
      <c r="P88" s="409">
        <v>0.14687681758592863</v>
      </c>
      <c r="Q88" s="409">
        <v>6.9385819711405144E-2</v>
      </c>
      <c r="R88" s="409">
        <v>0.1624235454835305</v>
      </c>
      <c r="S88" s="409">
        <v>1.9574447261226317E-2</v>
      </c>
      <c r="T88" s="409">
        <v>9.3156722831190079E-3</v>
      </c>
      <c r="U88" s="409">
        <v>4.112593143715336E-2</v>
      </c>
      <c r="V88" s="409">
        <v>7.4872974423422266E-3</v>
      </c>
      <c r="W88" s="409">
        <v>5.1164553290023743E-2</v>
      </c>
      <c r="X88" s="409">
        <v>0.91191392349582612</v>
      </c>
      <c r="Y88" s="409">
        <v>0.81627241742262768</v>
      </c>
      <c r="Z88" s="409">
        <v>1.0186465212315909</v>
      </c>
      <c r="AA88" s="409">
        <v>0.78836932194483733</v>
      </c>
      <c r="AB88" s="409">
        <v>1.0546132797851138</v>
      </c>
      <c r="AC88" s="409">
        <v>0.15882961826636355</v>
      </c>
      <c r="AD88" s="409">
        <v>0.12176160931862573</v>
      </c>
      <c r="AE88" s="409">
        <v>0.20715887273122882</v>
      </c>
      <c r="AF88" s="409">
        <v>0.11208711776696872</v>
      </c>
      <c r="AG88" s="409">
        <v>0.22502073595250249</v>
      </c>
    </row>
    <row r="89" spans="1:33" s="3" customFormat="1" x14ac:dyDescent="0.2">
      <c r="A89" s="57" t="s">
        <v>137</v>
      </c>
      <c r="B89" s="57" t="s">
        <v>138</v>
      </c>
      <c r="C89" s="409">
        <v>37000</v>
      </c>
      <c r="D89" s="409">
        <v>2.7096779684276933</v>
      </c>
      <c r="E89" s="409">
        <v>2.5490829110164688</v>
      </c>
      <c r="F89" s="409">
        <v>2.8800916726355652</v>
      </c>
      <c r="G89" s="409">
        <v>2.5005856452702138</v>
      </c>
      <c r="H89" s="409">
        <v>2.9357275965541407</v>
      </c>
      <c r="I89" s="409">
        <v>0.29268292682926828</v>
      </c>
      <c r="J89" s="409">
        <v>0.24256072758560182</v>
      </c>
      <c r="K89" s="409">
        <v>0.3531256011423281</v>
      </c>
      <c r="L89" s="409">
        <v>0.22871447665291056</v>
      </c>
      <c r="M89" s="409">
        <v>0.3744753650562096</v>
      </c>
      <c r="N89" s="409">
        <v>0.10617009981904275</v>
      </c>
      <c r="O89" s="409">
        <v>7.7766434351928412E-2</v>
      </c>
      <c r="P89" s="409">
        <v>0.14493296505635145</v>
      </c>
      <c r="Q89" s="409">
        <v>7.0601300501526493E-2</v>
      </c>
      <c r="R89" s="409">
        <v>0.15962976672511925</v>
      </c>
      <c r="S89" s="409">
        <v>1.9574447261226317E-2</v>
      </c>
      <c r="T89" s="409">
        <v>9.5943590845653827E-3</v>
      </c>
      <c r="U89" s="409">
        <v>3.9931714618879954E-2</v>
      </c>
      <c r="V89" s="409">
        <v>7.7705530560950942E-3</v>
      </c>
      <c r="W89" s="409">
        <v>4.9300260416514141E-2</v>
      </c>
      <c r="X89" s="409">
        <v>0.91191392349582612</v>
      </c>
      <c r="Y89" s="409">
        <v>0.82002307391355178</v>
      </c>
      <c r="Z89" s="409">
        <v>1.0139966803945033</v>
      </c>
      <c r="AA89" s="409">
        <v>0.7931295890994795</v>
      </c>
      <c r="AB89" s="409">
        <v>1.0483002028606707</v>
      </c>
      <c r="AC89" s="409">
        <v>0.15882961826636355</v>
      </c>
      <c r="AD89" s="409">
        <v>0.1231014078900884</v>
      </c>
      <c r="AE89" s="409">
        <v>0.20490609498734755</v>
      </c>
      <c r="AF89" s="409">
        <v>0.11370106209109884</v>
      </c>
      <c r="AG89" s="409">
        <v>0.22183015944543397</v>
      </c>
    </row>
    <row r="90" spans="1:33" s="3" customFormat="1" x14ac:dyDescent="0.2">
      <c r="A90" s="57" t="s">
        <v>137</v>
      </c>
      <c r="B90" s="57" t="s">
        <v>138</v>
      </c>
      <c r="C90" s="409">
        <v>40000</v>
      </c>
      <c r="D90" s="409">
        <v>2.7096779684276933</v>
      </c>
      <c r="E90" s="409">
        <v>2.5550467435541524</v>
      </c>
      <c r="F90" s="409">
        <v>2.8733915123024554</v>
      </c>
      <c r="G90" s="409">
        <v>2.5082782717941772</v>
      </c>
      <c r="H90" s="409">
        <v>2.9267633830787045</v>
      </c>
      <c r="I90" s="409">
        <v>0.29268292682926828</v>
      </c>
      <c r="J90" s="409">
        <v>0.24430440498092068</v>
      </c>
      <c r="K90" s="409">
        <v>0.3506079624453165</v>
      </c>
      <c r="L90" s="409">
        <v>0.23087130328388572</v>
      </c>
      <c r="M90" s="409">
        <v>0.37098196102276243</v>
      </c>
      <c r="N90" s="409">
        <v>0.10617009981904275</v>
      </c>
      <c r="O90" s="409">
        <v>7.869061300839042E-2</v>
      </c>
      <c r="P90" s="409">
        <v>0.14323192102453358</v>
      </c>
      <c r="Q90" s="409">
        <v>7.1696904310422707E-2</v>
      </c>
      <c r="R90" s="409">
        <v>0.15719257038027495</v>
      </c>
      <c r="S90" s="409">
        <v>1.9574447261226317E-2</v>
      </c>
      <c r="T90" s="409">
        <v>9.8492519731772053E-3</v>
      </c>
      <c r="U90" s="409">
        <v>3.8898608028590888E-2</v>
      </c>
      <c r="V90" s="409">
        <v>8.0322537473983598E-3</v>
      </c>
      <c r="W90" s="409">
        <v>4.7694638723371305E-2</v>
      </c>
      <c r="X90" s="409">
        <v>0.91191392349582612</v>
      </c>
      <c r="Y90" s="409">
        <v>0.823358090304941</v>
      </c>
      <c r="Z90" s="409">
        <v>1.0098973443569446</v>
      </c>
      <c r="AA90" s="409">
        <v>0.79736838294394241</v>
      </c>
      <c r="AB90" s="409">
        <v>1.0427414820830383</v>
      </c>
      <c r="AC90" s="409">
        <v>0.15882961826636355</v>
      </c>
      <c r="AD90" s="409">
        <v>0.1243005724887158</v>
      </c>
      <c r="AE90" s="409">
        <v>0.20293088494153277</v>
      </c>
      <c r="AF90" s="409">
        <v>0.1151508428838202</v>
      </c>
      <c r="AG90" s="409">
        <v>0.21904020207575256</v>
      </c>
    </row>
    <row r="91" spans="1:33" s="3" customFormat="1" x14ac:dyDescent="0.2">
      <c r="A91" s="57" t="s">
        <v>137</v>
      </c>
      <c r="B91" s="57" t="s">
        <v>138</v>
      </c>
      <c r="C91" s="409">
        <v>43000</v>
      </c>
      <c r="D91" s="409">
        <v>2.7096779684276933</v>
      </c>
      <c r="E91" s="409">
        <v>2.5603866958456059</v>
      </c>
      <c r="F91" s="409">
        <v>2.8674179664509993</v>
      </c>
      <c r="G91" s="409">
        <v>2.515171016246966</v>
      </c>
      <c r="H91" s="409">
        <v>2.9187764550385307</v>
      </c>
      <c r="I91" s="409">
        <v>0.29268292682926828</v>
      </c>
      <c r="J91" s="409">
        <v>0.24587331920709118</v>
      </c>
      <c r="K91" s="409">
        <v>0.34837307187071836</v>
      </c>
      <c r="L91" s="409">
        <v>0.23281646969369163</v>
      </c>
      <c r="M91" s="409">
        <v>0.36788668761055421</v>
      </c>
      <c r="N91" s="409">
        <v>0.10617009981904275</v>
      </c>
      <c r="O91" s="409">
        <v>7.952628255774162E-2</v>
      </c>
      <c r="P91" s="409">
        <v>0.14172777623647512</v>
      </c>
      <c r="Q91" s="409">
        <v>7.2691532836654596E-2</v>
      </c>
      <c r="R91" s="409">
        <v>0.15504351939627106</v>
      </c>
      <c r="S91" s="409">
        <v>1.9574447261226317E-2</v>
      </c>
      <c r="T91" s="409">
        <v>1.0083677476937138E-2</v>
      </c>
      <c r="U91" s="409">
        <v>3.7994547081552671E-2</v>
      </c>
      <c r="V91" s="409">
        <v>8.275128585101342E-3</v>
      </c>
      <c r="W91" s="409">
        <v>4.6295337814097635E-2</v>
      </c>
      <c r="X91" s="409">
        <v>0.91191392349582612</v>
      </c>
      <c r="Y91" s="409">
        <v>0.82634937467493919</v>
      </c>
      <c r="Z91" s="409">
        <v>1.006248380066938</v>
      </c>
      <c r="AA91" s="409">
        <v>0.80117511622673987</v>
      </c>
      <c r="AB91" s="409">
        <v>1.0377989693042766</v>
      </c>
      <c r="AC91" s="409">
        <v>0.15882961826636355</v>
      </c>
      <c r="AD91" s="409">
        <v>0.12538241950363452</v>
      </c>
      <c r="AE91" s="409">
        <v>0.20118126821771345</v>
      </c>
      <c r="AF91" s="409">
        <v>0.11646300040963058</v>
      </c>
      <c r="AG91" s="409">
        <v>0.21657484050596668</v>
      </c>
    </row>
    <row r="92" spans="1:33" s="3" customFormat="1" x14ac:dyDescent="0.2">
      <c r="A92" s="57" t="s">
        <v>137</v>
      </c>
      <c r="B92" s="57" t="s">
        <v>138</v>
      </c>
      <c r="C92" s="409">
        <v>46000</v>
      </c>
      <c r="D92" s="409">
        <v>2.7096779684276933</v>
      </c>
      <c r="E92" s="409">
        <v>2.5652047876690944</v>
      </c>
      <c r="F92" s="409">
        <v>2.8620489168048615</v>
      </c>
      <c r="G92" s="409">
        <v>2.5213940698909152</v>
      </c>
      <c r="H92" s="409">
        <v>2.9116019168230904</v>
      </c>
      <c r="I92" s="409">
        <v>0.29268292682926828</v>
      </c>
      <c r="J92" s="409">
        <v>0.24729511129842682</v>
      </c>
      <c r="K92" s="409">
        <v>0.34637216265757315</v>
      </c>
      <c r="L92" s="409">
        <v>0.23458289791109632</v>
      </c>
      <c r="M92" s="409">
        <v>0.3651201447131574</v>
      </c>
      <c r="N92" s="409">
        <v>0.10617009981904275</v>
      </c>
      <c r="O92" s="409">
        <v>8.0286943939817654E-2</v>
      </c>
      <c r="P92" s="409">
        <v>0.14038582475730291</v>
      </c>
      <c r="Q92" s="409">
        <v>7.3600116560054413E-2</v>
      </c>
      <c r="R92" s="409">
        <v>0.1531310683418152</v>
      </c>
      <c r="S92" s="409">
        <v>1.9574447261226317E-2</v>
      </c>
      <c r="T92" s="409">
        <v>1.0300333037192405E-2</v>
      </c>
      <c r="U92" s="409">
        <v>3.7195592538024666E-2</v>
      </c>
      <c r="V92" s="409">
        <v>8.5014343694380153E-3</v>
      </c>
      <c r="W92" s="409">
        <v>4.5063422388146923E-2</v>
      </c>
      <c r="X92" s="409">
        <v>0.91191392349582612</v>
      </c>
      <c r="Y92" s="409">
        <v>0.82905249395954139</v>
      </c>
      <c r="Z92" s="409">
        <v>1.0029733580364697</v>
      </c>
      <c r="AA92" s="409">
        <v>0.80461903335880824</v>
      </c>
      <c r="AB92" s="409">
        <v>1.0333673964629779</v>
      </c>
      <c r="AC92" s="409">
        <v>0.15882961826636355</v>
      </c>
      <c r="AD92" s="409">
        <v>0.12636515212975008</v>
      </c>
      <c r="AE92" s="409">
        <v>0.19961785900636581</v>
      </c>
      <c r="AF92" s="409">
        <v>0.11765837801720927</v>
      </c>
      <c r="AG92" s="409">
        <v>0.21437665508050907</v>
      </c>
    </row>
    <row r="93" spans="1:33" s="3" customFormat="1" x14ac:dyDescent="0.2">
      <c r="A93" s="57" t="s">
        <v>137</v>
      </c>
      <c r="B93" s="57" t="s">
        <v>138</v>
      </c>
      <c r="C93" s="409">
        <v>49000</v>
      </c>
      <c r="D93" s="409">
        <v>2.7096779684276933</v>
      </c>
      <c r="E93" s="409">
        <v>2.5695810770984493</v>
      </c>
      <c r="F93" s="409">
        <v>2.8571891284874527</v>
      </c>
      <c r="G93" s="409">
        <v>2.5270497058687749</v>
      </c>
      <c r="H93" s="409">
        <v>2.9051112888148216</v>
      </c>
      <c r="I93" s="409">
        <v>0.29268292682926828</v>
      </c>
      <c r="J93" s="409">
        <v>0.24859163490412428</v>
      </c>
      <c r="K93" s="409">
        <v>0.34456742867181156</v>
      </c>
      <c r="L93" s="409">
        <v>0.23619671331604036</v>
      </c>
      <c r="M93" s="409">
        <v>0.36262866107027181</v>
      </c>
      <c r="N93" s="409">
        <v>0.10617009981904275</v>
      </c>
      <c r="O93" s="409">
        <v>8.0983356658206995E-2</v>
      </c>
      <c r="P93" s="409">
        <v>0.1391792947413113</v>
      </c>
      <c r="Q93" s="409">
        <v>7.4434634126372981E-2</v>
      </c>
      <c r="R93" s="409">
        <v>0.15141558933257279</v>
      </c>
      <c r="S93" s="409">
        <v>1.9574447261226317E-2</v>
      </c>
      <c r="T93" s="409">
        <v>1.0501433938645268E-2</v>
      </c>
      <c r="U93" s="409">
        <v>3.6483488980191575E-2</v>
      </c>
      <c r="V93" s="409">
        <v>8.7130573463354444E-3</v>
      </c>
      <c r="W93" s="409">
        <v>4.3969308973033416E-2</v>
      </c>
      <c r="X93" s="409">
        <v>0.91191392349582612</v>
      </c>
      <c r="Y93" s="409">
        <v>0.83151116637665623</v>
      </c>
      <c r="Z93" s="409">
        <v>1.0000128062915123</v>
      </c>
      <c r="AA93" s="409">
        <v>0.80775471953923839</v>
      </c>
      <c r="AB93" s="409">
        <v>1.0293649756336576</v>
      </c>
      <c r="AC93" s="409">
        <v>0.15882961826636355</v>
      </c>
      <c r="AD93" s="409">
        <v>0.12726322332541756</v>
      </c>
      <c r="AE93" s="409">
        <v>0.19821020890694752</v>
      </c>
      <c r="AF93" s="409">
        <v>0.11875361245190867</v>
      </c>
      <c r="AG93" s="409">
        <v>0.21240138899732033</v>
      </c>
    </row>
    <row r="94" spans="1:33" s="3" customFormat="1" x14ac:dyDescent="0.2">
      <c r="A94" s="57" t="s">
        <v>137</v>
      </c>
      <c r="B94" s="57" t="s">
        <v>138</v>
      </c>
      <c r="C94" s="409">
        <v>52000</v>
      </c>
      <c r="D94" s="409">
        <v>2.7096779684276933</v>
      </c>
      <c r="E94" s="409">
        <v>2.5735793934262228</v>
      </c>
      <c r="F94" s="409">
        <v>2.8527630974838467</v>
      </c>
      <c r="G94" s="409">
        <v>2.5322195428691479</v>
      </c>
      <c r="H94" s="409">
        <v>2.8992027927267956</v>
      </c>
      <c r="I94" s="409">
        <v>0.29268292682926828</v>
      </c>
      <c r="J94" s="409">
        <v>0.24978043127961164</v>
      </c>
      <c r="K94" s="409">
        <v>0.34292905724385975</v>
      </c>
      <c r="L94" s="409">
        <v>0.23767895569842987</v>
      </c>
      <c r="M94" s="409">
        <v>0.36037000694227317</v>
      </c>
      <c r="N94" s="409">
        <v>0.10617009981904275</v>
      </c>
      <c r="O94" s="409">
        <v>8.162421898410821E-2</v>
      </c>
      <c r="P94" s="409">
        <v>0.13808717045810098</v>
      </c>
      <c r="Q94" s="409">
        <v>7.5204827669031971E-2</v>
      </c>
      <c r="R94" s="409">
        <v>0.14986607077603506</v>
      </c>
      <c r="S94" s="409">
        <v>1.9574447261226317E-2</v>
      </c>
      <c r="T94" s="409">
        <v>1.0688820028869332E-2</v>
      </c>
      <c r="U94" s="409">
        <v>3.5844057723116364E-2</v>
      </c>
      <c r="V94" s="409">
        <v>8.9115890963113974E-3</v>
      </c>
      <c r="W94" s="409">
        <v>4.2990099613912591E-2</v>
      </c>
      <c r="X94" s="409">
        <v>0.91191392349582612</v>
      </c>
      <c r="Y94" s="409">
        <v>0.83376032929690469</v>
      </c>
      <c r="Z94" s="409">
        <v>0.99731966891895651</v>
      </c>
      <c r="AA94" s="409">
        <v>0.81062587277984521</v>
      </c>
      <c r="AB94" s="409">
        <v>1.025727082829474</v>
      </c>
      <c r="AC94" s="409">
        <v>0.15882961826636355</v>
      </c>
      <c r="AD94" s="409">
        <v>0.12808827823499064</v>
      </c>
      <c r="AE94" s="409">
        <v>0.19693436831613823</v>
      </c>
      <c r="AF94" s="409">
        <v>0.11976217199700995</v>
      </c>
      <c r="AG94" s="409">
        <v>0.21061432696248861</v>
      </c>
    </row>
    <row r="95" spans="1:33" s="3" customFormat="1" x14ac:dyDescent="0.2">
      <c r="A95" s="57" t="s">
        <v>137</v>
      </c>
      <c r="B95" s="57" t="s">
        <v>138</v>
      </c>
      <c r="C95" s="409">
        <v>55000</v>
      </c>
      <c r="D95" s="409">
        <v>2.7096779684276933</v>
      </c>
      <c r="E95" s="409">
        <v>2.5772513398579218</v>
      </c>
      <c r="F95" s="409">
        <v>2.8487100929004248</v>
      </c>
      <c r="G95" s="409">
        <v>2.5369696229601613</v>
      </c>
      <c r="H95" s="409">
        <v>2.8937946248198361</v>
      </c>
      <c r="I95" s="409">
        <v>0.29268292682926828</v>
      </c>
      <c r="J95" s="409">
        <v>0.25087576843432796</v>
      </c>
      <c r="K95" s="409">
        <v>0.3414331861625941</v>
      </c>
      <c r="L95" s="409">
        <v>0.23904679022247263</v>
      </c>
      <c r="M95" s="409">
        <v>0.35831044991933508</v>
      </c>
      <c r="N95" s="409">
        <v>0.10617009981904275</v>
      </c>
      <c r="O95" s="409">
        <v>8.2216651923721726E-2</v>
      </c>
      <c r="P95" s="409">
        <v>0.13709270070022406</v>
      </c>
      <c r="Q95" s="409">
        <v>7.5918716105334946E-2</v>
      </c>
      <c r="R95" s="409">
        <v>0.1484578643453168</v>
      </c>
      <c r="S95" s="409">
        <v>1.9574447261226317E-2</v>
      </c>
      <c r="T95" s="409">
        <v>1.0864034691378796E-2</v>
      </c>
      <c r="U95" s="409">
        <v>3.5266108467875167E-2</v>
      </c>
      <c r="V95" s="409">
        <v>9.098384062207766E-3</v>
      </c>
      <c r="W95" s="409">
        <v>4.2107781596383807E-2</v>
      </c>
      <c r="X95" s="409">
        <v>0.91191392349582612</v>
      </c>
      <c r="Y95" s="409">
        <v>0.83582828783500884</v>
      </c>
      <c r="Z95" s="409">
        <v>0.99485616612256822</v>
      </c>
      <c r="AA95" s="409">
        <v>0.81326795184707179</v>
      </c>
      <c r="AB95" s="409">
        <v>1.022401898425525</v>
      </c>
      <c r="AC95" s="409">
        <v>0.15882961826636355</v>
      </c>
      <c r="AD95" s="409">
        <v>0.12884982161010478</v>
      </c>
      <c r="AE95" s="409">
        <v>0.19577121244507248</v>
      </c>
      <c r="AF95" s="409">
        <v>0.1206950965592203</v>
      </c>
      <c r="AG95" s="409">
        <v>0.20898781721092746</v>
      </c>
    </row>
    <row r="96" spans="1:33" s="3" customFormat="1" x14ac:dyDescent="0.2">
      <c r="A96" s="57" t="s">
        <v>137</v>
      </c>
      <c r="B96" s="57" t="s">
        <v>138</v>
      </c>
      <c r="C96" s="409">
        <v>58000</v>
      </c>
      <c r="D96" s="409">
        <v>2.7096779684276933</v>
      </c>
      <c r="E96" s="409">
        <v>2.5806391513708631</v>
      </c>
      <c r="F96" s="409">
        <v>2.8449806404338762</v>
      </c>
      <c r="G96" s="409">
        <v>2.5413540412048605</v>
      </c>
      <c r="H96" s="409">
        <v>2.8888201890222325</v>
      </c>
      <c r="I96" s="409">
        <v>0.29268292682926828</v>
      </c>
      <c r="J96" s="409">
        <v>0.25188938912389042</v>
      </c>
      <c r="K96" s="409">
        <v>0.34006046334649498</v>
      </c>
      <c r="L96" s="409">
        <v>0.24031438267918992</v>
      </c>
      <c r="M96" s="409">
        <v>0.35642268427874069</v>
      </c>
      <c r="N96" s="409">
        <v>0.10617009981904275</v>
      </c>
      <c r="O96" s="409">
        <v>8.2766550695976077E-2</v>
      </c>
      <c r="P96" s="409">
        <v>0.13618235237097914</v>
      </c>
      <c r="Q96" s="409">
        <v>7.6582970772819225E-2</v>
      </c>
      <c r="R96" s="409">
        <v>0.14717110946726061</v>
      </c>
      <c r="S96" s="409">
        <v>1.9574447261226317E-2</v>
      </c>
      <c r="T96" s="409">
        <v>1.102838426194944E-2</v>
      </c>
      <c r="U96" s="409">
        <v>3.4740683744630838E-2</v>
      </c>
      <c r="V96" s="409">
        <v>9.2746037830020757E-3</v>
      </c>
      <c r="W96" s="409">
        <v>4.1307981254633037E-2</v>
      </c>
      <c r="X96" s="409">
        <v>0.91191392349582612</v>
      </c>
      <c r="Y96" s="409">
        <v>0.83773825319492357</v>
      </c>
      <c r="Z96" s="409">
        <v>0.99259157216598715</v>
      </c>
      <c r="AA96" s="409">
        <v>0.81571007614348101</v>
      </c>
      <c r="AB96" s="409">
        <v>1.0193473267788054</v>
      </c>
      <c r="AC96" s="409">
        <v>0.15882961826636355</v>
      </c>
      <c r="AD96" s="409">
        <v>0.1295557004921335</v>
      </c>
      <c r="AE96" s="409">
        <v>0.19470526443586053</v>
      </c>
      <c r="AF96" s="409">
        <v>0.12156153609543013</v>
      </c>
      <c r="AG96" s="409">
        <v>0.2074995344704606</v>
      </c>
    </row>
    <row r="97" spans="1:33" s="3" customFormat="1" x14ac:dyDescent="0.2">
      <c r="A97" s="57" t="s">
        <v>137</v>
      </c>
      <c r="B97" s="57" t="s">
        <v>138</v>
      </c>
      <c r="C97" s="409">
        <v>61000</v>
      </c>
      <c r="D97" s="409">
        <v>2.7096779684276933</v>
      </c>
      <c r="E97" s="409">
        <v>2.5837777758054017</v>
      </c>
      <c r="F97" s="409">
        <v>2.8415339769578818</v>
      </c>
      <c r="G97" s="409">
        <v>2.5454175914801174</v>
      </c>
      <c r="H97" s="409">
        <v>2.8842246493958159</v>
      </c>
      <c r="I97" s="409">
        <v>0.29268292682926828</v>
      </c>
      <c r="J97" s="409">
        <v>0.25283105957735724</v>
      </c>
      <c r="K97" s="409">
        <v>0.33879501006291107</v>
      </c>
      <c r="L97" s="409">
        <v>0.24149354396594255</v>
      </c>
      <c r="M97" s="409">
        <v>0.35468434381490355</v>
      </c>
      <c r="N97" s="409">
        <v>0.10617009981904275</v>
      </c>
      <c r="O97" s="409">
        <v>8.3278844663549914E-2</v>
      </c>
      <c r="P97" s="409">
        <v>0.13534506066863164</v>
      </c>
      <c r="Q97" s="409">
        <v>7.7203195154524437E-2</v>
      </c>
      <c r="R97" s="409">
        <v>0.14598960774475439</v>
      </c>
      <c r="S97" s="409">
        <v>1.9574447261226317E-2</v>
      </c>
      <c r="T97" s="409">
        <v>1.118298339778423E-2</v>
      </c>
      <c r="U97" s="409">
        <v>3.426052280846599E-2</v>
      </c>
      <c r="V97" s="409">
        <v>9.4412513442238451E-3</v>
      </c>
      <c r="W97" s="409">
        <v>4.0579082200541954E-2</v>
      </c>
      <c r="X97" s="409">
        <v>0.91191392349582612</v>
      </c>
      <c r="Y97" s="409">
        <v>0.83950946573857921</v>
      </c>
      <c r="Z97" s="409">
        <v>0.99050061033046188</v>
      </c>
      <c r="AA97" s="409">
        <v>0.81797641538271026</v>
      </c>
      <c r="AB97" s="409">
        <v>1.016528774360649</v>
      </c>
      <c r="AC97" s="409">
        <v>0.15882961826636355</v>
      </c>
      <c r="AD97" s="409">
        <v>0.13021245982107318</v>
      </c>
      <c r="AE97" s="409">
        <v>0.19372385038498552</v>
      </c>
      <c r="AF97" s="409">
        <v>0.12236914943354943</v>
      </c>
      <c r="AG97" s="409">
        <v>0.2061312361813116</v>
      </c>
    </row>
    <row r="98" spans="1:33" s="3" customFormat="1" x14ac:dyDescent="0.2">
      <c r="A98" s="57" t="s">
        <v>137</v>
      </c>
      <c r="B98" s="57" t="s">
        <v>138</v>
      </c>
      <c r="C98" s="409">
        <v>64000</v>
      </c>
      <c r="D98" s="409">
        <v>2.7096779684276933</v>
      </c>
      <c r="E98" s="409">
        <v>2.5866964160904513</v>
      </c>
      <c r="F98" s="409">
        <v>2.8383361745582403</v>
      </c>
      <c r="G98" s="409">
        <v>2.549197729058589</v>
      </c>
      <c r="H98" s="409">
        <v>2.8799623912979397</v>
      </c>
      <c r="I98" s="409">
        <v>0.29268292682926828</v>
      </c>
      <c r="J98" s="409">
        <v>0.25370897889593608</v>
      </c>
      <c r="K98" s="409">
        <v>0.33762366073267791</v>
      </c>
      <c r="L98" s="409">
        <v>0.24259421255991442</v>
      </c>
      <c r="M98" s="409">
        <v>0.35307691365755112</v>
      </c>
      <c r="N98" s="409">
        <v>0.10617009981904275</v>
      </c>
      <c r="O98" s="409">
        <v>8.3757692694967509E-2</v>
      </c>
      <c r="P98" s="409">
        <v>0.13457168161137839</v>
      </c>
      <c r="Q98" s="409">
        <v>7.7784136446780255E-2</v>
      </c>
      <c r="R98" s="409">
        <v>0.14490000340785986</v>
      </c>
      <c r="S98" s="409">
        <v>1.9574447261226317E-2</v>
      </c>
      <c r="T98" s="409">
        <v>1.1328790184819063E-2</v>
      </c>
      <c r="U98" s="409">
        <v>3.3819673808011173E-2</v>
      </c>
      <c r="V98" s="409">
        <v>9.5991985217753172E-3</v>
      </c>
      <c r="W98" s="409">
        <v>3.991158914357304E-2</v>
      </c>
      <c r="X98" s="409">
        <v>0.91191392349582612</v>
      </c>
      <c r="Y98" s="409">
        <v>0.84115802918847071</v>
      </c>
      <c r="Z98" s="409">
        <v>0.98856227228564897</v>
      </c>
      <c r="AA98" s="409">
        <v>0.82008722363749331</v>
      </c>
      <c r="AB98" s="409">
        <v>1.0139175175460118</v>
      </c>
      <c r="AC98" s="409">
        <v>0.15882961826636355</v>
      </c>
      <c r="AD98" s="409">
        <v>0.13082560878489091</v>
      </c>
      <c r="AE98" s="409">
        <v>0.19281648125264697</v>
      </c>
      <c r="AF98" s="409">
        <v>0.12312440445775996</v>
      </c>
      <c r="AG98" s="409">
        <v>0.20486785497144949</v>
      </c>
    </row>
    <row r="99" spans="1:33" s="3" customFormat="1" x14ac:dyDescent="0.2">
      <c r="A99" s="57" t="s">
        <v>137</v>
      </c>
      <c r="B99" s="57" t="s">
        <v>138</v>
      </c>
      <c r="C99" s="409">
        <v>67000</v>
      </c>
      <c r="D99" s="409">
        <v>2.7096779684276933</v>
      </c>
      <c r="E99" s="409">
        <v>2.5894196911793657</v>
      </c>
      <c r="F99" s="409">
        <v>2.8353587355138101</v>
      </c>
      <c r="G99" s="409">
        <v>2.5527260492607207</v>
      </c>
      <c r="H99" s="409">
        <v>2.8759951212731703</v>
      </c>
      <c r="I99" s="409">
        <v>0.29268292682926828</v>
      </c>
      <c r="J99" s="409">
        <v>0.25453008915273312</v>
      </c>
      <c r="K99" s="409">
        <v>0.33653539627217399</v>
      </c>
      <c r="L99" s="409">
        <v>0.2436248211079359</v>
      </c>
      <c r="M99" s="409">
        <v>0.35158492068506936</v>
      </c>
      <c r="N99" s="409">
        <v>0.10617009981904275</v>
      </c>
      <c r="O99" s="409">
        <v>8.420663214235373E-2</v>
      </c>
      <c r="P99" s="409">
        <v>0.13385458553873628</v>
      </c>
      <c r="Q99" s="409">
        <v>7.8329847828108187E-2</v>
      </c>
      <c r="R99" s="409">
        <v>0.14389117638585622</v>
      </c>
      <c r="S99" s="409">
        <v>1.9574447261226317E-2</v>
      </c>
      <c r="T99" s="409">
        <v>1.146663363331734E-2</v>
      </c>
      <c r="U99" s="409">
        <v>3.3413208322040686E-2</v>
      </c>
      <c r="V99" s="409">
        <v>9.7492073956445685E-3</v>
      </c>
      <c r="W99" s="409">
        <v>3.9297660846251831E-2</v>
      </c>
      <c r="X99" s="409">
        <v>0.91191392349582612</v>
      </c>
      <c r="Y99" s="409">
        <v>0.84269753992970675</v>
      </c>
      <c r="Z99" s="409">
        <v>0.98675893542545434</v>
      </c>
      <c r="AA99" s="409">
        <v>0.82205962065882932</v>
      </c>
      <c r="AB99" s="409">
        <v>1.0114894838161219</v>
      </c>
      <c r="AC99" s="409">
        <v>0.15882961826636355</v>
      </c>
      <c r="AD99" s="409">
        <v>0.13139982328711255</v>
      </c>
      <c r="AE99" s="409">
        <v>0.19197439314611173</v>
      </c>
      <c r="AF99" s="409">
        <v>0.1238328073254719</v>
      </c>
      <c r="AG99" s="409">
        <v>0.20369682524988522</v>
      </c>
    </row>
    <row r="100" spans="1:33" s="3" customFormat="1" x14ac:dyDescent="0.2">
      <c r="A100" s="57" t="s">
        <v>137</v>
      </c>
      <c r="B100" s="57" t="s">
        <v>138</v>
      </c>
      <c r="C100" s="409">
        <v>70000</v>
      </c>
      <c r="D100" s="409">
        <v>2.7096779684276933</v>
      </c>
      <c r="E100" s="409">
        <v>2.5919685223706761</v>
      </c>
      <c r="F100" s="409">
        <v>2.8325775246534071</v>
      </c>
      <c r="G100" s="409">
        <v>2.5560294172444213</v>
      </c>
      <c r="H100" s="409">
        <v>2.8722904241714944</v>
      </c>
      <c r="I100" s="409">
        <v>0.29268292682926828</v>
      </c>
      <c r="J100" s="409">
        <v>0.25530031349900223</v>
      </c>
      <c r="K100" s="409">
        <v>0.33552091539736589</v>
      </c>
      <c r="L100" s="409">
        <v>0.24459257871638471</v>
      </c>
      <c r="M100" s="409">
        <v>0.3501953221404433</v>
      </c>
      <c r="N100" s="409">
        <v>0.10617009981904275</v>
      </c>
      <c r="O100" s="409">
        <v>8.4628693944161809E-2</v>
      </c>
      <c r="P100" s="409">
        <v>0.13318735070397242</v>
      </c>
      <c r="Q100" s="409">
        <v>7.8843814497777651E-2</v>
      </c>
      <c r="R100" s="409">
        <v>0.14295378593969157</v>
      </c>
      <c r="S100" s="409">
        <v>1.9574447261226317E-2</v>
      </c>
      <c r="T100" s="409">
        <v>1.1597235449014818E-2</v>
      </c>
      <c r="U100" s="409">
        <v>3.303700795145776E-2</v>
      </c>
      <c r="V100" s="409">
        <v>9.8919477268992594E-3</v>
      </c>
      <c r="W100" s="409">
        <v>3.8730761844862668E-2</v>
      </c>
      <c r="X100" s="409">
        <v>0.91191392349582612</v>
      </c>
      <c r="Y100" s="409">
        <v>0.84413956840135462</v>
      </c>
      <c r="Z100" s="409">
        <v>0.98507569326126243</v>
      </c>
      <c r="AA100" s="409">
        <v>0.82390819044420027</v>
      </c>
      <c r="AB100" s="409">
        <v>1.0092243281958089</v>
      </c>
      <c r="AC100" s="409">
        <v>0.15882961826636355</v>
      </c>
      <c r="AD100" s="409">
        <v>0.13193910192070532</v>
      </c>
      <c r="AE100" s="409">
        <v>0.19119020024289876</v>
      </c>
      <c r="AF100" s="409">
        <v>0.12449907978054114</v>
      </c>
      <c r="AG100" s="409">
        <v>0.20260757591310141</v>
      </c>
    </row>
    <row r="101" spans="1:33" s="3" customFormat="1" x14ac:dyDescent="0.2">
      <c r="A101" s="57" t="s">
        <v>137</v>
      </c>
      <c r="B101" s="57" t="s">
        <v>138</v>
      </c>
      <c r="C101" s="409">
        <v>73000</v>
      </c>
      <c r="D101" s="409">
        <v>2.7096779684276933</v>
      </c>
      <c r="E101" s="409">
        <v>2.5943608186585982</v>
      </c>
      <c r="F101" s="409">
        <v>2.8299719473901974</v>
      </c>
      <c r="G101" s="409">
        <v>2.5591308422699117</v>
      </c>
      <c r="H101" s="409">
        <v>2.8688206529851419</v>
      </c>
      <c r="I101" s="409">
        <v>0.29268292682926828</v>
      </c>
      <c r="J101" s="409">
        <v>0.25602474126005953</v>
      </c>
      <c r="K101" s="409">
        <v>0.33457230593043608</v>
      </c>
      <c r="L101" s="409">
        <v>0.24550369097701633</v>
      </c>
      <c r="M101" s="409">
        <v>0.34889703765039842</v>
      </c>
      <c r="N101" s="409">
        <v>0.10617009981904275</v>
      </c>
      <c r="O101" s="409">
        <v>8.5026492617156266E-2</v>
      </c>
      <c r="P101" s="409">
        <v>0.13256452914585465</v>
      </c>
      <c r="Q101" s="409">
        <v>7.9329052701961722E-2</v>
      </c>
      <c r="R101" s="409">
        <v>0.1420799227504177</v>
      </c>
      <c r="S101" s="409">
        <v>1.9574447261226317E-2</v>
      </c>
      <c r="T101" s="409">
        <v>1.1721227444709222E-2</v>
      </c>
      <c r="U101" s="409">
        <v>3.2687602521275234E-2</v>
      </c>
      <c r="V101" s="409">
        <v>1.0028011052559634E-2</v>
      </c>
      <c r="W101" s="409">
        <v>3.8205399037200674E-2</v>
      </c>
      <c r="X101" s="409">
        <v>0.91191392349582612</v>
      </c>
      <c r="Y101" s="409">
        <v>0.84549403201530338</v>
      </c>
      <c r="Z101" s="409">
        <v>0.98349984069448748</v>
      </c>
      <c r="AA101" s="409">
        <v>0.82564544556919339</v>
      </c>
      <c r="AB101" s="409">
        <v>1.0071047240557625</v>
      </c>
      <c r="AC101" s="409">
        <v>0.15882961826636355</v>
      </c>
      <c r="AD101" s="409">
        <v>0.13244688758614154</v>
      </c>
      <c r="AE101" s="409">
        <v>0.19045762918857467</v>
      </c>
      <c r="AF101" s="409">
        <v>0.12512729794038827</v>
      </c>
      <c r="AG101" s="409">
        <v>0.20159114293520544</v>
      </c>
    </row>
    <row r="102" spans="1:33" s="3" customFormat="1" x14ac:dyDescent="0.2">
      <c r="A102" s="57" t="s">
        <v>137</v>
      </c>
      <c r="B102" s="57" t="s">
        <v>138</v>
      </c>
      <c r="C102" s="409">
        <v>76000</v>
      </c>
      <c r="D102" s="409">
        <v>2.7096779684276933</v>
      </c>
      <c r="E102" s="409">
        <v>2.5966120128635808</v>
      </c>
      <c r="F102" s="409">
        <v>2.8275243093306193</v>
      </c>
      <c r="G102" s="409">
        <v>2.5620501620871132</v>
      </c>
      <c r="H102" s="409">
        <v>2.8655620644286515</v>
      </c>
      <c r="I102" s="409">
        <v>0.29268292682926828</v>
      </c>
      <c r="J102" s="409">
        <v>0.25670777344688489</v>
      </c>
      <c r="K102" s="409">
        <v>0.3336827896989274</v>
      </c>
      <c r="L102" s="409">
        <v>0.24636353336512595</v>
      </c>
      <c r="M102" s="409">
        <v>0.34768058659327583</v>
      </c>
      <c r="N102" s="409">
        <v>0.10617009981904275</v>
      </c>
      <c r="O102" s="409">
        <v>8.5402297380728395E-2</v>
      </c>
      <c r="P102" s="409">
        <v>0.13198146556388043</v>
      </c>
      <c r="Q102" s="409">
        <v>7.9788188354592393E-2</v>
      </c>
      <c r="R102" s="409">
        <v>0.14126284035432321</v>
      </c>
      <c r="S102" s="409">
        <v>1.9574447261226317E-2</v>
      </c>
      <c r="T102" s="409">
        <v>1.1839165593396013E-2</v>
      </c>
      <c r="U102" s="409">
        <v>3.2362045836107682E-2</v>
      </c>
      <c r="V102" s="409">
        <v>1.015792221176302E-2</v>
      </c>
      <c r="W102" s="409">
        <v>3.7716919882729537E-2</v>
      </c>
      <c r="X102" s="409">
        <v>0.91191392349582612</v>
      </c>
      <c r="Y102" s="409">
        <v>0.84676948737724267</v>
      </c>
      <c r="Z102" s="409">
        <v>0.98202047357155064</v>
      </c>
      <c r="AA102" s="409">
        <v>0.8272821915065568</v>
      </c>
      <c r="AB102" s="409">
        <v>1.0051158119169044</v>
      </c>
      <c r="AC102" s="409">
        <v>0.15882961826636355</v>
      </c>
      <c r="AD102" s="409">
        <v>0.13292616337068858</v>
      </c>
      <c r="AE102" s="409">
        <v>0.18977131333310576</v>
      </c>
      <c r="AF102" s="409">
        <v>0.1257210020998932</v>
      </c>
      <c r="AG102" s="409">
        <v>0.20063986982049586</v>
      </c>
    </row>
    <row r="103" spans="1:33" s="3" customFormat="1" x14ac:dyDescent="0.2">
      <c r="A103" s="57" t="s">
        <v>137</v>
      </c>
      <c r="B103" s="57" t="s">
        <v>138</v>
      </c>
      <c r="C103" s="409">
        <v>79000</v>
      </c>
      <c r="D103" s="409">
        <v>2.7096779684276933</v>
      </c>
      <c r="E103" s="409">
        <v>2.598735485496908</v>
      </c>
      <c r="F103" s="409">
        <v>2.8252193119036666</v>
      </c>
      <c r="G103" s="409">
        <v>2.5648045843624954</v>
      </c>
      <c r="H103" s="409">
        <v>2.8624941384960949</v>
      </c>
      <c r="I103" s="409">
        <v>0.29268292682926828</v>
      </c>
      <c r="J103" s="409">
        <v>0.25735323832845824</v>
      </c>
      <c r="K103" s="409">
        <v>0.3328465223426455</v>
      </c>
      <c r="L103" s="409">
        <v>0.24717678927727227</v>
      </c>
      <c r="M103" s="409">
        <v>0.34653780394032263</v>
      </c>
      <c r="N103" s="409">
        <v>0.10617009981904275</v>
      </c>
      <c r="O103" s="409">
        <v>8.5758088928264212E-2</v>
      </c>
      <c r="P103" s="409">
        <v>0.13143415560862953</v>
      </c>
      <c r="Q103" s="409">
        <v>8.0223520058388009E-2</v>
      </c>
      <c r="R103" s="409">
        <v>0.1404967454526431</v>
      </c>
      <c r="S103" s="409">
        <v>1.9574447261226317E-2</v>
      </c>
      <c r="T103" s="409">
        <v>1.1951541466742014E-2</v>
      </c>
      <c r="U103" s="409">
        <v>3.2057819155999916E-2</v>
      </c>
      <c r="V103" s="409">
        <v>1.0282148842546612E-2</v>
      </c>
      <c r="W103" s="409">
        <v>3.7261355981976413E-2</v>
      </c>
      <c r="X103" s="409">
        <v>0.91191392349582612</v>
      </c>
      <c r="Y103" s="409">
        <v>0.84797336168395532</v>
      </c>
      <c r="Z103" s="409">
        <v>0.98062817371999678</v>
      </c>
      <c r="AA103" s="409">
        <v>0.82882781546002571</v>
      </c>
      <c r="AB103" s="409">
        <v>1.0032447663158859</v>
      </c>
      <c r="AC103" s="409">
        <v>0.15882961826636355</v>
      </c>
      <c r="AD103" s="409">
        <v>0.13337952890093274</v>
      </c>
      <c r="AE103" s="409">
        <v>0.18912663152970191</v>
      </c>
      <c r="AF103" s="409">
        <v>0.12628328446214149</v>
      </c>
      <c r="AG103" s="409">
        <v>0.19974717335825265</v>
      </c>
    </row>
    <row r="104" spans="1:33" s="3" customFormat="1" x14ac:dyDescent="0.2">
      <c r="A104" s="57" t="s">
        <v>137</v>
      </c>
      <c r="B104" s="57" t="s">
        <v>138</v>
      </c>
      <c r="C104" s="409">
        <v>82000</v>
      </c>
      <c r="D104" s="409">
        <v>2.7096779684276933</v>
      </c>
      <c r="E104" s="409">
        <v>2.6007429031371583</v>
      </c>
      <c r="F104" s="409">
        <v>2.8230436511495571</v>
      </c>
      <c r="G104" s="409">
        <v>2.5674091191691586</v>
      </c>
      <c r="H104" s="409">
        <v>2.8595990374683007</v>
      </c>
      <c r="I104" s="409">
        <v>0.29268292682926828</v>
      </c>
      <c r="J104" s="409">
        <v>0.25796448409308442</v>
      </c>
      <c r="K104" s="409">
        <v>0.33205843460598838</v>
      </c>
      <c r="L104" s="409">
        <v>0.24794756094220519</v>
      </c>
      <c r="M104" s="409">
        <v>0.34546161529652264</v>
      </c>
      <c r="N104" s="409">
        <v>0.10617009981904275</v>
      </c>
      <c r="O104" s="409">
        <v>8.6095605155716168E-2</v>
      </c>
      <c r="P104" s="409">
        <v>0.13091913385902795</v>
      </c>
      <c r="Q104" s="409">
        <v>8.063707006820961E-2</v>
      </c>
      <c r="R104" s="409">
        <v>0.1397766324720261</v>
      </c>
      <c r="S104" s="409">
        <v>1.9574447261226317E-2</v>
      </c>
      <c r="T104" s="409">
        <v>1.2058791618095234E-2</v>
      </c>
      <c r="U104" s="409">
        <v>3.1772755404192513E-2</v>
      </c>
      <c r="V104" s="409">
        <v>1.0401109261317197E-2</v>
      </c>
      <c r="W104" s="409">
        <v>3.6835300522201339E-2</v>
      </c>
      <c r="X104" s="409">
        <v>0.91191392349582612</v>
      </c>
      <c r="Y104" s="409">
        <v>0.84911213772589178</v>
      </c>
      <c r="Z104" s="409">
        <v>0.97931475872234663</v>
      </c>
      <c r="AA104" s="409">
        <v>0.83029051754606908</v>
      </c>
      <c r="AB104" s="409">
        <v>1.0014804519958569</v>
      </c>
      <c r="AC104" s="409">
        <v>0.15882961826636355</v>
      </c>
      <c r="AD104" s="409">
        <v>0.13380926170990093</v>
      </c>
      <c r="AE104" s="409">
        <v>0.18851958054349902</v>
      </c>
      <c r="AF104" s="409">
        <v>0.12681685986861863</v>
      </c>
      <c r="AG104" s="409">
        <v>0.19890735853718833</v>
      </c>
    </row>
    <row r="105" spans="1:33" s="3" customFormat="1" x14ac:dyDescent="0.2">
      <c r="A105" s="57" t="s">
        <v>137</v>
      </c>
      <c r="B105" s="57" t="s">
        <v>138</v>
      </c>
      <c r="C105" s="409">
        <v>85000</v>
      </c>
      <c r="D105" s="409">
        <v>2.7096779684276933</v>
      </c>
      <c r="E105" s="409">
        <v>2.6026444909845758</v>
      </c>
      <c r="F105" s="409">
        <v>2.8209856956360908</v>
      </c>
      <c r="G105" s="409">
        <v>2.5698769275459981</v>
      </c>
      <c r="H105" s="409">
        <v>2.8568611718262344</v>
      </c>
      <c r="I105" s="409">
        <v>0.29268292682926828</v>
      </c>
      <c r="J105" s="409">
        <v>0.25854445378744545</v>
      </c>
      <c r="K105" s="409">
        <v>0.33131410533820282</v>
      </c>
      <c r="L105" s="409">
        <v>0.24867945929972846</v>
      </c>
      <c r="M105" s="409">
        <v>0.34444585712299874</v>
      </c>
      <c r="N105" s="409">
        <v>0.10617009981904275</v>
      </c>
      <c r="O105" s="409">
        <v>8.6416378305228858E-2</v>
      </c>
      <c r="P105" s="409">
        <v>0.13043338442268743</v>
      </c>
      <c r="Q105" s="409">
        <v>8.1030625839962442E-2</v>
      </c>
      <c r="R105" s="409">
        <v>0.13909815177957843</v>
      </c>
      <c r="S105" s="409">
        <v>1.9574447261226317E-2</v>
      </c>
      <c r="T105" s="409">
        <v>1.2161305335062472E-2</v>
      </c>
      <c r="U105" s="409">
        <v>3.1504979067813993E-2</v>
      </c>
      <c r="V105" s="409">
        <v>1.051517904295235E-2</v>
      </c>
      <c r="W105" s="409">
        <v>3.6435811304627919E-2</v>
      </c>
      <c r="X105" s="409">
        <v>0.91191392349582612</v>
      </c>
      <c r="Y105" s="409">
        <v>0.85019150311093306</v>
      </c>
      <c r="Z105" s="409">
        <v>0.97807308128019121</v>
      </c>
      <c r="AA105" s="409">
        <v>0.83167749746187336</v>
      </c>
      <c r="AB105" s="409">
        <v>0.99981314845966929</v>
      </c>
      <c r="AC105" s="409">
        <v>0.15882961826636355</v>
      </c>
      <c r="AD105" s="409">
        <v>0.13421736698170214</v>
      </c>
      <c r="AE105" s="409">
        <v>0.18794667310603561</v>
      </c>
      <c r="AF105" s="409">
        <v>0.12732412329964465</v>
      </c>
      <c r="AG105" s="409">
        <v>0.19811547090419654</v>
      </c>
    </row>
    <row r="106" spans="1:33" s="3" customFormat="1" x14ac:dyDescent="0.2">
      <c r="A106" s="57" t="s">
        <v>137</v>
      </c>
      <c r="B106" s="57" t="s">
        <v>138</v>
      </c>
      <c r="C106" s="409">
        <v>88000</v>
      </c>
      <c r="D106" s="409">
        <v>2.7096779684276933</v>
      </c>
      <c r="E106" s="409">
        <v>2.6044492542157647</v>
      </c>
      <c r="F106" s="409">
        <v>2.8190352257052473</v>
      </c>
      <c r="G106" s="409">
        <v>2.5722196047314099</v>
      </c>
      <c r="H106" s="409">
        <v>2.8542668489827818</v>
      </c>
      <c r="I106" s="409">
        <v>0.29268292682926828</v>
      </c>
      <c r="J106" s="409">
        <v>0.25909574641034422</v>
      </c>
      <c r="K106" s="409">
        <v>0.33060965898726313</v>
      </c>
      <c r="L106" s="409">
        <v>0.249375677412706</v>
      </c>
      <c r="M106" s="409">
        <v>0.34348513181326362</v>
      </c>
      <c r="N106" s="409">
        <v>0.10617009981904275</v>
      </c>
      <c r="O106" s="409">
        <v>8.6721765370191162E-2</v>
      </c>
      <c r="P106" s="409">
        <v>0.12997426896308653</v>
      </c>
      <c r="Q106" s="409">
        <v>8.1405774159901523E-2</v>
      </c>
      <c r="R106" s="409">
        <v>0.13845750377348706</v>
      </c>
      <c r="S106" s="409">
        <v>1.9574447261226317E-2</v>
      </c>
      <c r="T106" s="409">
        <v>1.2259431087989452E-2</v>
      </c>
      <c r="U106" s="409">
        <v>3.1252858109488926E-2</v>
      </c>
      <c r="V106" s="409">
        <v>1.062469654910011E-2</v>
      </c>
      <c r="W106" s="409">
        <v>3.606033331149093E-2</v>
      </c>
      <c r="X106" s="409">
        <v>0.91191392349582612</v>
      </c>
      <c r="Y106" s="409">
        <v>0.85121647161591862</v>
      </c>
      <c r="Z106" s="409">
        <v>0.9768968669661845</v>
      </c>
      <c r="AA106" s="409">
        <v>0.83299510643726393</v>
      </c>
      <c r="AB106" s="409">
        <v>0.99823432739706863</v>
      </c>
      <c r="AC106" s="409">
        <v>0.15882961826636355</v>
      </c>
      <c r="AD106" s="409">
        <v>0.13460561819356609</v>
      </c>
      <c r="AE106" s="409">
        <v>0.18740485574931925</v>
      </c>
      <c r="AF106" s="409">
        <v>0.12780719698073992</v>
      </c>
      <c r="AG106" s="409">
        <v>0.19736717775367413</v>
      </c>
    </row>
    <row r="107" spans="1:33" s="3" customFormat="1" x14ac:dyDescent="0.2">
      <c r="A107" s="57" t="s">
        <v>137</v>
      </c>
      <c r="B107" s="57" t="s">
        <v>138</v>
      </c>
      <c r="C107" s="409">
        <v>91000</v>
      </c>
      <c r="D107" s="409">
        <v>2.7096779684276933</v>
      </c>
      <c r="E107" s="409">
        <v>2.6061651591353852</v>
      </c>
      <c r="F107" s="409">
        <v>2.817183220715584</v>
      </c>
      <c r="G107" s="409">
        <v>2.5744474120727094</v>
      </c>
      <c r="H107" s="409">
        <v>2.8518039867951992</v>
      </c>
      <c r="I107" s="409">
        <v>0.29268292682926828</v>
      </c>
      <c r="J107" s="409">
        <v>0.25962066709026149</v>
      </c>
      <c r="K107" s="409">
        <v>0.32994168220104853</v>
      </c>
      <c r="L107" s="409">
        <v>0.25003905086933648</v>
      </c>
      <c r="M107" s="409">
        <v>0.34257468992334983</v>
      </c>
      <c r="N107" s="409">
        <v>0.10617009981904275</v>
      </c>
      <c r="O107" s="409">
        <v>8.7012973163735061E-2</v>
      </c>
      <c r="P107" s="409">
        <v>0.12953946828515339</v>
      </c>
      <c r="Q107" s="409">
        <v>8.1763929375716651E-2</v>
      </c>
      <c r="R107" s="409">
        <v>0.13785135306908422</v>
      </c>
      <c r="S107" s="409">
        <v>1.9574447261226317E-2</v>
      </c>
      <c r="T107" s="409">
        <v>1.2353481927258976E-2</v>
      </c>
      <c r="U107" s="409">
        <v>3.1014965166246251E-2</v>
      </c>
      <c r="V107" s="409">
        <v>1.0729967599087932E-2</v>
      </c>
      <c r="W107" s="409">
        <v>3.5706636352336146E-2</v>
      </c>
      <c r="X107" s="409">
        <v>0.91191392349582612</v>
      </c>
      <c r="Y107" s="409">
        <v>0.85219148262145739</v>
      </c>
      <c r="Z107" s="409">
        <v>0.97578058198181972</v>
      </c>
      <c r="AA107" s="409">
        <v>0.83424897185940328</v>
      </c>
      <c r="AB107" s="409">
        <v>0.99673647140706301</v>
      </c>
      <c r="AC107" s="409">
        <v>0.15882961826636355</v>
      </c>
      <c r="AD107" s="409">
        <v>0.13497559056417299</v>
      </c>
      <c r="AE107" s="409">
        <v>0.1868914420467728</v>
      </c>
      <c r="AF107" s="409">
        <v>0.12826796925031744</v>
      </c>
      <c r="AG107" s="409">
        <v>0.19665867173775303</v>
      </c>
    </row>
    <row r="108" spans="1:33" s="3" customFormat="1" x14ac:dyDescent="0.2">
      <c r="A108" s="57" t="s">
        <v>137</v>
      </c>
      <c r="B108" s="57" t="s">
        <v>138</v>
      </c>
      <c r="C108" s="409">
        <v>94000</v>
      </c>
      <c r="D108" s="409">
        <v>2.7096779684276933</v>
      </c>
      <c r="E108" s="409">
        <v>2.6077992824824681</v>
      </c>
      <c r="F108" s="409">
        <v>2.8154216841819659</v>
      </c>
      <c r="G108" s="409">
        <v>2.5765694682587554</v>
      </c>
      <c r="H108" s="409">
        <v>2.8494618782047629</v>
      </c>
      <c r="I108" s="409">
        <v>0.29268292682926828</v>
      </c>
      <c r="J108" s="409">
        <v>0.26012126858257512</v>
      </c>
      <c r="K108" s="409">
        <v>0.32930715547011757</v>
      </c>
      <c r="L108" s="409">
        <v>0.25067210782036015</v>
      </c>
      <c r="M108" s="409">
        <v>0.3417103337515171</v>
      </c>
      <c r="N108" s="409">
        <v>0.10617009981904275</v>
      </c>
      <c r="O108" s="409">
        <v>8.7291079125954157E-2</v>
      </c>
      <c r="P108" s="409">
        <v>0.12912693456725641</v>
      </c>
      <c r="Q108" s="409">
        <v>8.2106356900987651E-2</v>
      </c>
      <c r="R108" s="409">
        <v>0.13727675843726639</v>
      </c>
      <c r="S108" s="409">
        <v>1.9574447261226317E-2</v>
      </c>
      <c r="T108" s="409">
        <v>1.2443740027138769E-2</v>
      </c>
      <c r="U108" s="409">
        <v>3.0790045998087632E-2</v>
      </c>
      <c r="V108" s="409">
        <v>1.0831269437323439E-2</v>
      </c>
      <c r="W108" s="409">
        <v>3.5372764458689525E-2</v>
      </c>
      <c r="X108" s="409">
        <v>0.91191392349582612</v>
      </c>
      <c r="Y108" s="409">
        <v>0.85312048316304478</v>
      </c>
      <c r="Z108" s="409">
        <v>0.97471932458091781</v>
      </c>
      <c r="AA108" s="409">
        <v>0.83544410020057802</v>
      </c>
      <c r="AB108" s="409">
        <v>0.99531292526486725</v>
      </c>
      <c r="AC108" s="409">
        <v>0.15882961826636355</v>
      </c>
      <c r="AD108" s="409">
        <v>0.13532868876902182</v>
      </c>
      <c r="AE108" s="409">
        <v>0.18640405796553045</v>
      </c>
      <c r="AF108" s="409">
        <v>0.12870812684332428</v>
      </c>
      <c r="AG108" s="409">
        <v>0.19598659207467087</v>
      </c>
    </row>
    <row r="109" spans="1:33" s="3" customFormat="1" x14ac:dyDescent="0.2">
      <c r="A109" s="57" t="s">
        <v>137</v>
      </c>
      <c r="B109" s="57" t="s">
        <v>138</v>
      </c>
      <c r="C109" s="409">
        <v>97000</v>
      </c>
      <c r="D109" s="409">
        <v>2.7096779684276933</v>
      </c>
      <c r="E109" s="409">
        <v>2.6093579353056242</v>
      </c>
      <c r="F109" s="409">
        <v>2.8137434990882024</v>
      </c>
      <c r="G109" s="409">
        <v>2.5785939080521825</v>
      </c>
      <c r="H109" s="409">
        <v>2.8472309965649019</v>
      </c>
      <c r="I109" s="409">
        <v>0.29268292682926828</v>
      </c>
      <c r="J109" s="409">
        <v>0.26059938580945785</v>
      </c>
      <c r="K109" s="409">
        <v>0.32870339671193899</v>
      </c>
      <c r="L109" s="409">
        <v>0.25127711069346337</v>
      </c>
      <c r="M109" s="409">
        <v>0.34088833784734479</v>
      </c>
      <c r="N109" s="409">
        <v>0.10617009981904275</v>
      </c>
      <c r="O109" s="409">
        <v>8.7557048702193649E-2</v>
      </c>
      <c r="P109" s="409">
        <v>0.12873485202495905</v>
      </c>
      <c r="Q109" s="409">
        <v>8.2434192903417886E-2</v>
      </c>
      <c r="R109" s="409">
        <v>0.13673111519801129</v>
      </c>
      <c r="S109" s="409">
        <v>1.9574447261226317E-2</v>
      </c>
      <c r="T109" s="409">
        <v>1.2530460532030272E-2</v>
      </c>
      <c r="U109" s="409">
        <v>3.0576993645673123E-2</v>
      </c>
      <c r="V109" s="409">
        <v>1.0928854119896258E-2</v>
      </c>
      <c r="W109" s="409">
        <v>3.5056994513394814E-2</v>
      </c>
      <c r="X109" s="409">
        <v>0.91191392349582612</v>
      </c>
      <c r="Y109" s="409">
        <v>0.85400699608237474</v>
      </c>
      <c r="Z109" s="409">
        <v>0.97370873531496138</v>
      </c>
      <c r="AA109" s="409">
        <v>0.83658496258093207</v>
      </c>
      <c r="AB109" s="409">
        <v>0.99395777305327104</v>
      </c>
      <c r="AC109" s="409">
        <v>0.15882961826636355</v>
      </c>
      <c r="AD109" s="409">
        <v>0.13566617005119799</v>
      </c>
      <c r="AE109" s="409">
        <v>0.18594059682089009</v>
      </c>
      <c r="AF109" s="409">
        <v>0.12912918187278091</v>
      </c>
      <c r="AG109" s="409">
        <v>0.19534795968900245</v>
      </c>
    </row>
    <row r="110" spans="1:33" s="3" customFormat="1" x14ac:dyDescent="0.2">
      <c r="A110" s="57" t="s">
        <v>137</v>
      </c>
      <c r="B110" s="57" t="s">
        <v>138</v>
      </c>
      <c r="C110" s="409">
        <v>100000</v>
      </c>
      <c r="D110" s="409">
        <v>2.7096779684276933</v>
      </c>
      <c r="E110" s="409">
        <v>2.6108467663749231</v>
      </c>
      <c r="F110" s="409">
        <v>2.8121423074090375</v>
      </c>
      <c r="G110" s="409">
        <v>2.5805280148572391</v>
      </c>
      <c r="H110" s="409">
        <v>2.8451028336024202</v>
      </c>
      <c r="I110" s="409">
        <v>0.29268292682926828</v>
      </c>
      <c r="J110" s="409">
        <v>0.26105666478210438</v>
      </c>
      <c r="K110" s="409">
        <v>0.32812801441029738</v>
      </c>
      <c r="L110" s="409">
        <v>0.25185609117585028</v>
      </c>
      <c r="M110" s="409">
        <v>0.34010538305197457</v>
      </c>
      <c r="N110" s="409">
        <v>0.10617009981904275</v>
      </c>
      <c r="O110" s="409">
        <v>8.7811749942308712E-2</v>
      </c>
      <c r="P110" s="409">
        <v>0.12836160430608617</v>
      </c>
      <c r="Q110" s="409">
        <v>8.2748460890276584E-2</v>
      </c>
      <c r="R110" s="409">
        <v>0.13621210754151769</v>
      </c>
      <c r="S110" s="409">
        <v>1.9574447261226317E-2</v>
      </c>
      <c r="T110" s="409">
        <v>1.2613874828898072E-2</v>
      </c>
      <c r="U110" s="409">
        <v>3.0374827120965734E-2</v>
      </c>
      <c r="V110" s="409">
        <v>1.1022951418914514E-2</v>
      </c>
      <c r="W110" s="409">
        <v>3.4757802198893621E-2</v>
      </c>
      <c r="X110" s="409">
        <v>0.91191392349582612</v>
      </c>
      <c r="Y110" s="409">
        <v>0.85485417698070976</v>
      </c>
      <c r="Z110" s="409">
        <v>0.9727449223648279</v>
      </c>
      <c r="AA110" s="409">
        <v>0.83767556632899698</v>
      </c>
      <c r="AB110" s="409">
        <v>0.99266573601082075</v>
      </c>
      <c r="AC110" s="409">
        <v>0.15882961826636355</v>
      </c>
      <c r="AD110" s="409">
        <v>0.13598916360680904</v>
      </c>
      <c r="AE110" s="409">
        <v>0.18549918190420603</v>
      </c>
      <c r="AF110" s="409">
        <v>0.12953249451099449</v>
      </c>
      <c r="AG110" s="409">
        <v>0.19474012346984537</v>
      </c>
    </row>
    <row r="111" spans="1:33" s="3" customFormat="1" x14ac:dyDescent="0.2">
      <c r="A111" s="57" t="s">
        <v>137</v>
      </c>
      <c r="B111" s="57" t="s">
        <v>138</v>
      </c>
      <c r="C111" s="409">
        <v>103000</v>
      </c>
      <c r="D111" s="409">
        <v>2.7096779684276933</v>
      </c>
      <c r="E111" s="409">
        <v>2.6122708490108142</v>
      </c>
      <c r="F111" s="409">
        <v>2.8106124091974225</v>
      </c>
      <c r="G111" s="409">
        <v>2.5823783320748483</v>
      </c>
      <c r="H111" s="409">
        <v>2.8430697637414326</v>
      </c>
      <c r="I111" s="409">
        <v>0.29268292682926828</v>
      </c>
      <c r="J111" s="409">
        <v>0.26149458695554623</v>
      </c>
      <c r="K111" s="409">
        <v>0.32757886845685519</v>
      </c>
      <c r="L111" s="409">
        <v>0.25241087971457365</v>
      </c>
      <c r="M111" s="409">
        <v>0.33935850143373525</v>
      </c>
      <c r="N111" s="409">
        <v>0.10617009981904275</v>
      </c>
      <c r="O111" s="409">
        <v>8.8055965832438521E-2</v>
      </c>
      <c r="P111" s="409">
        <v>0.12800574729977984</v>
      </c>
      <c r="Q111" s="409">
        <v>8.3050085754539441E-2</v>
      </c>
      <c r="R111" s="409">
        <v>0.13571766882209813</v>
      </c>
      <c r="S111" s="409">
        <v>1.9574447261226317E-2</v>
      </c>
      <c r="T111" s="409">
        <v>1.2694193344891727E-2</v>
      </c>
      <c r="U111" s="409">
        <v>3.018267372465026E-2</v>
      </c>
      <c r="V111" s="409">
        <v>1.111377132421547E-2</v>
      </c>
      <c r="W111" s="409">
        <v>3.4473833791012827E-2</v>
      </c>
      <c r="X111" s="409">
        <v>0.91191392349582612</v>
      </c>
      <c r="Y111" s="409">
        <v>0.85566486208739634</v>
      </c>
      <c r="Z111" s="409">
        <v>0.97182439905306628</v>
      </c>
      <c r="AA111" s="409">
        <v>0.83871951517259258</v>
      </c>
      <c r="AB111" s="409">
        <v>0.99143208709533992</v>
      </c>
      <c r="AC111" s="409">
        <v>0.15882961826636355</v>
      </c>
      <c r="AD111" s="409">
        <v>0.13629868693587513</v>
      </c>
      <c r="AE111" s="409">
        <v>0.18507813528851125</v>
      </c>
      <c r="AF111" s="409">
        <v>0.12991929215958609</v>
      </c>
      <c r="AG111" s="409">
        <v>0.19416071546790847</v>
      </c>
    </row>
    <row r="112" spans="1:33" s="3" customFormat="1" x14ac:dyDescent="0.2">
      <c r="A112" s="57" t="s">
        <v>137</v>
      </c>
      <c r="B112" s="57" t="s">
        <v>138</v>
      </c>
      <c r="C112" s="409">
        <v>106000</v>
      </c>
      <c r="D112" s="409">
        <v>2.7096779684276933</v>
      </c>
      <c r="E112" s="409">
        <v>2.613634754385175</v>
      </c>
      <c r="F112" s="409">
        <v>2.8091486775911729</v>
      </c>
      <c r="G112" s="409">
        <v>2.5841507571453084</v>
      </c>
      <c r="H112" s="409">
        <v>2.841124929869387</v>
      </c>
      <c r="I112" s="409">
        <v>0.29268292682926828</v>
      </c>
      <c r="J112" s="409">
        <v>0.26191448984584687</v>
      </c>
      <c r="K112" s="409">
        <v>0.32705403724406623</v>
      </c>
      <c r="L112" s="409">
        <v>0.25294313052363671</v>
      </c>
      <c r="M112" s="409">
        <v>0.33864503005778929</v>
      </c>
      <c r="N112" s="409">
        <v>0.10617009981904275</v>
      </c>
      <c r="O112" s="409">
        <v>8.8290404764997166E-2</v>
      </c>
      <c r="P112" s="409">
        <v>0.12766598633050297</v>
      </c>
      <c r="Q112" s="409">
        <v>8.333990573008089E-2</v>
      </c>
      <c r="R112" s="409">
        <v>0.13524594830010073</v>
      </c>
      <c r="S112" s="409">
        <v>1.9574447261226317E-2</v>
      </c>
      <c r="T112" s="409">
        <v>1.2771607949891989E-2</v>
      </c>
      <c r="U112" s="409">
        <v>2.9999754286170806E-2</v>
      </c>
      <c r="V112" s="409">
        <v>1.1201506207215557E-2</v>
      </c>
      <c r="W112" s="409">
        <v>3.4203882655254904E-2</v>
      </c>
      <c r="X112" s="409">
        <v>0.91191392349582612</v>
      </c>
      <c r="Y112" s="409">
        <v>0.85644160870922692</v>
      </c>
      <c r="Z112" s="409">
        <v>0.97094403125774553</v>
      </c>
      <c r="AA112" s="409">
        <v>0.83972006013716838</v>
      </c>
      <c r="AB112" s="409">
        <v>0.99025257912672826</v>
      </c>
      <c r="AC112" s="409">
        <v>0.15882961826636355</v>
      </c>
      <c r="AD112" s="409">
        <v>0.13659565970555068</v>
      </c>
      <c r="AE112" s="409">
        <v>0.18467595164230999</v>
      </c>
      <c r="AF112" s="409">
        <v>0.13029068573465791</v>
      </c>
      <c r="AG112" s="409">
        <v>0.19360761332994264</v>
      </c>
    </row>
    <row r="113" spans="1:33" s="3" customFormat="1" x14ac:dyDescent="0.2">
      <c r="A113" s="57" t="s">
        <v>137</v>
      </c>
      <c r="B113" s="57" t="s">
        <v>138</v>
      </c>
      <c r="C113" s="409">
        <v>109000</v>
      </c>
      <c r="D113" s="409">
        <v>2.7096779684276933</v>
      </c>
      <c r="E113" s="409">
        <v>2.6149426137178127</v>
      </c>
      <c r="F113" s="409">
        <v>2.8077464868549322</v>
      </c>
      <c r="G113" s="409">
        <v>2.5858506213739538</v>
      </c>
      <c r="H113" s="409">
        <v>2.8392621466542529</v>
      </c>
      <c r="I113" s="409">
        <v>0.29268292682926828</v>
      </c>
      <c r="J113" s="409">
        <v>0.26231758457006665</v>
      </c>
      <c r="K113" s="409">
        <v>0.32655178986477046</v>
      </c>
      <c r="L113" s="409">
        <v>0.25345434288628393</v>
      </c>
      <c r="M113" s="409">
        <v>0.3379625719651333</v>
      </c>
      <c r="N113" s="409">
        <v>0.10617009981904275</v>
      </c>
      <c r="O113" s="409">
        <v>8.851570947092556E-2</v>
      </c>
      <c r="P113" s="409">
        <v>0.12734115692684783</v>
      </c>
      <c r="Q113" s="409">
        <v>8.3618682615138884E-2</v>
      </c>
      <c r="R113" s="409">
        <v>0.13479528313325087</v>
      </c>
      <c r="S113" s="409">
        <v>1.9574447261226317E-2</v>
      </c>
      <c r="T113" s="409">
        <v>1.2846294028593924E-2</v>
      </c>
      <c r="U113" s="409">
        <v>2.9825370774833569E-2</v>
      </c>
      <c r="V113" s="409">
        <v>1.1286332699875234E-2</v>
      </c>
      <c r="W113" s="409">
        <v>3.3946869551772341E-2</v>
      </c>
      <c r="X113" s="409">
        <v>0.91191392349582612</v>
      </c>
      <c r="Y113" s="409">
        <v>0.85718672958340991</v>
      </c>
      <c r="Z113" s="409">
        <v>0.97010099292686469</v>
      </c>
      <c r="AA113" s="409">
        <v>0.84068014280245218</v>
      </c>
      <c r="AB113" s="409">
        <v>0.98912338403233202</v>
      </c>
      <c r="AC113" s="409">
        <v>0.15882961826636355</v>
      </c>
      <c r="AD113" s="409">
        <v>0.13688091556174081</v>
      </c>
      <c r="AE113" s="409">
        <v>0.18429127612989155</v>
      </c>
      <c r="AF113" s="409">
        <v>0.13064768356771697</v>
      </c>
      <c r="AG113" s="409">
        <v>0.19307890863139429</v>
      </c>
    </row>
    <row r="114" spans="1:33" s="3" customFormat="1" x14ac:dyDescent="0.2">
      <c r="A114" s="57" t="s">
        <v>137</v>
      </c>
      <c r="B114" s="57" t="s">
        <v>138</v>
      </c>
      <c r="C114" s="409">
        <v>112000</v>
      </c>
      <c r="D114" s="409">
        <v>2.7096779684276933</v>
      </c>
      <c r="E114" s="409">
        <v>2.6161981713041262</v>
      </c>
      <c r="F114" s="409">
        <v>2.806401651159744</v>
      </c>
      <c r="G114" s="409">
        <v>2.5874827580133242</v>
      </c>
      <c r="H114" s="409">
        <v>2.837475818314235</v>
      </c>
      <c r="I114" s="409">
        <v>0.29268292682926828</v>
      </c>
      <c r="J114" s="409">
        <v>0.26270497083818029</v>
      </c>
      <c r="K114" s="409">
        <v>0.32607056250877975</v>
      </c>
      <c r="L114" s="409">
        <v>0.25394587938525498</v>
      </c>
      <c r="M114" s="409">
        <v>0.33730896307111707</v>
      </c>
      <c r="N114" s="409">
        <v>0.10617009981904275</v>
      </c>
      <c r="O114" s="409">
        <v>8.8732464674757816E-2</v>
      </c>
      <c r="P114" s="409">
        <v>0.12703020852266056</v>
      </c>
      <c r="Q114" s="409">
        <v>8.3887110553741082E-2</v>
      </c>
      <c r="R114" s="409">
        <v>0.13436417466819831</v>
      </c>
      <c r="S114" s="409">
        <v>1.9574447261226317E-2</v>
      </c>
      <c r="T114" s="409">
        <v>1.2918412274799286E-2</v>
      </c>
      <c r="U114" s="409">
        <v>2.9658895846703053E-2</v>
      </c>
      <c r="V114" s="409">
        <v>1.1368413332348646E-2</v>
      </c>
      <c r="W114" s="409">
        <v>3.3701826044783188E-2</v>
      </c>
      <c r="X114" s="409">
        <v>0.91191392349582612</v>
      </c>
      <c r="Y114" s="409">
        <v>0.85790232219189555</v>
      </c>
      <c r="Z114" s="409">
        <v>0.96929272825980761</v>
      </c>
      <c r="AA114" s="409">
        <v>0.84160243223861142</v>
      </c>
      <c r="AB114" s="409">
        <v>0.9880410412248174</v>
      </c>
      <c r="AC114" s="409">
        <v>0.15882961826636355</v>
      </c>
      <c r="AD114" s="409">
        <v>0.13715521223917204</v>
      </c>
      <c r="AE114" s="409">
        <v>0.18392288566657358</v>
      </c>
      <c r="AF114" s="409">
        <v>0.13099120332515912</v>
      </c>
      <c r="AG114" s="409">
        <v>0.19257288004564968</v>
      </c>
    </row>
    <row r="115" spans="1:33" s="3" customFormat="1" x14ac:dyDescent="0.2">
      <c r="A115" s="57" t="s">
        <v>137</v>
      </c>
      <c r="B115" s="57" t="s">
        <v>138</v>
      </c>
      <c r="C115" s="409">
        <v>115000</v>
      </c>
      <c r="D115" s="409">
        <v>2.7096779684276933</v>
      </c>
      <c r="E115" s="409">
        <v>2.6174048299303232</v>
      </c>
      <c r="F115" s="409">
        <v>2.8051103722573729</v>
      </c>
      <c r="G115" s="409">
        <v>2.5890515605915589</v>
      </c>
      <c r="H115" s="409">
        <v>2.8357608683556199</v>
      </c>
      <c r="I115" s="409">
        <v>0.29268292682926828</v>
      </c>
      <c r="J115" s="409">
        <v>0.26307764982372095</v>
      </c>
      <c r="K115" s="409">
        <v>0.32560893832857851</v>
      </c>
      <c r="L115" s="409">
        <v>0.25441898157209442</v>
      </c>
      <c r="M115" s="409">
        <v>0.33668224395244234</v>
      </c>
      <c r="N115" s="409">
        <v>0.10617009981904275</v>
      </c>
      <c r="O115" s="409">
        <v>8.8941203683323117E-2</v>
      </c>
      <c r="P115" s="409">
        <v>0.12673219057742885</v>
      </c>
      <c r="Q115" s="409">
        <v>8.4145823610144041E-2</v>
      </c>
      <c r="R115" s="409">
        <v>0.1339512682753195</v>
      </c>
      <c r="S115" s="409">
        <v>1.9574447261226317E-2</v>
      </c>
      <c r="T115" s="409">
        <v>1.2988110251098433E-2</v>
      </c>
      <c r="U115" s="409">
        <v>2.9499763981355676E-2</v>
      </c>
      <c r="V115" s="409">
        <v>1.1447897965338629E-2</v>
      </c>
      <c r="W115" s="409">
        <v>3.346788045760557E-2</v>
      </c>
      <c r="X115" s="409">
        <v>0.91191392349582612</v>
      </c>
      <c r="Y115" s="409">
        <v>0.85859029388842667</v>
      </c>
      <c r="Z115" s="409">
        <v>0.96851691940712592</v>
      </c>
      <c r="AA115" s="409">
        <v>0.84248935668618419</v>
      </c>
      <c r="AB115" s="409">
        <v>0.98700241353480955</v>
      </c>
      <c r="AC115" s="409">
        <v>0.15882961826636355</v>
      </c>
      <c r="AD115" s="409">
        <v>0.13741924025272365</v>
      </c>
      <c r="AE115" s="409">
        <v>0.18356967294415533</v>
      </c>
      <c r="AF115" s="409">
        <v>0.13132208227243999</v>
      </c>
      <c r="AG115" s="409">
        <v>0.19208797050239343</v>
      </c>
    </row>
    <row r="116" spans="1:33" s="3" customFormat="1" x14ac:dyDescent="0.2">
      <c r="A116" s="57" t="s">
        <v>137</v>
      </c>
      <c r="B116" s="57" t="s">
        <v>138</v>
      </c>
      <c r="C116" s="409">
        <v>118000</v>
      </c>
      <c r="D116" s="409">
        <v>2.7096779684276933</v>
      </c>
      <c r="E116" s="409">
        <v>2.6185656899353922</v>
      </c>
      <c r="F116" s="409">
        <v>2.8038691945619658</v>
      </c>
      <c r="G116" s="409">
        <v>2.5905610330974422</v>
      </c>
      <c r="H116" s="409">
        <v>2.8341126792742677</v>
      </c>
      <c r="I116" s="409">
        <v>0.29268292682926828</v>
      </c>
      <c r="J116" s="409">
        <v>0.263436535259438</v>
      </c>
      <c r="K116" s="409">
        <v>0.325165630187989</v>
      </c>
      <c r="L116" s="409">
        <v>0.25487478349081794</v>
      </c>
      <c r="M116" s="409">
        <v>0.33608063569314245</v>
      </c>
      <c r="N116" s="409">
        <v>0.10617009981904275</v>
      </c>
      <c r="O116" s="409">
        <v>8.9142414079677712E-2</v>
      </c>
      <c r="P116" s="409">
        <v>0.12644624070357602</v>
      </c>
      <c r="Q116" s="409">
        <v>8.4395402328114863E-2</v>
      </c>
      <c r="R116" s="409">
        <v>0.1335553361191944</v>
      </c>
      <c r="S116" s="409">
        <v>1.9574447261226317E-2</v>
      </c>
      <c r="T116" s="409">
        <v>1.3055523749529063E-2</v>
      </c>
      <c r="U116" s="409">
        <v>2.9347463931723231E-2</v>
      </c>
      <c r="V116" s="409">
        <v>1.1524925047082966E-2</v>
      </c>
      <c r="W116" s="409">
        <v>3.3244245926910304E-2</v>
      </c>
      <c r="X116" s="409">
        <v>0.91191392349582612</v>
      </c>
      <c r="Y116" s="409">
        <v>0.85925238352780475</v>
      </c>
      <c r="Z116" s="409">
        <v>0.96777145876227821</v>
      </c>
      <c r="AA116" s="409">
        <v>0.84334313084233314</v>
      </c>
      <c r="AB116" s="409">
        <v>0.98600464942671506</v>
      </c>
      <c r="AC116" s="409">
        <v>0.15882961826636355</v>
      </c>
      <c r="AD116" s="409">
        <v>0.13767363039986882</v>
      </c>
      <c r="AE116" s="409">
        <v>0.18323063275622362</v>
      </c>
      <c r="AF116" s="409">
        <v>0.13164108614854489</v>
      </c>
      <c r="AG116" s="409">
        <v>0.19162276765415925</v>
      </c>
    </row>
    <row r="117" spans="1:33" s="3" customFormat="1" x14ac:dyDescent="0.2">
      <c r="A117" s="57" t="s">
        <v>137</v>
      </c>
      <c r="B117" s="57" t="s">
        <v>138</v>
      </c>
      <c r="C117" s="409">
        <v>121000</v>
      </c>
      <c r="D117" s="409">
        <v>2.7096779684276933</v>
      </c>
      <c r="E117" s="409">
        <v>2.6196835829446097</v>
      </c>
      <c r="F117" s="409">
        <v>2.802674966431363</v>
      </c>
      <c r="G117" s="409">
        <v>2.5920148333332107</v>
      </c>
      <c r="H117" s="409">
        <v>2.8325270405937522</v>
      </c>
      <c r="I117" s="409">
        <v>0.29268292682926828</v>
      </c>
      <c r="J117" s="409">
        <v>0.26378246304055936</v>
      </c>
      <c r="K117" s="409">
        <v>0.32473946581892449</v>
      </c>
      <c r="L117" s="409">
        <v>0.25531432339531307</v>
      </c>
      <c r="M117" s="409">
        <v>0.33550251911811529</v>
      </c>
      <c r="N117" s="409">
        <v>0.10617009981904275</v>
      </c>
      <c r="O117" s="409">
        <v>8.9336542662718219E-2</v>
      </c>
      <c r="P117" s="409">
        <v>0.12617157446720145</v>
      </c>
      <c r="Q117" s="409">
        <v>8.4636379432469253E-2</v>
      </c>
      <c r="R117" s="409">
        <v>0.13317526237404795</v>
      </c>
      <c r="S117" s="409">
        <v>1.9574447261226317E-2</v>
      </c>
      <c r="T117" s="409">
        <v>1.3120777982689114E-2</v>
      </c>
      <c r="U117" s="409">
        <v>2.9201532264204862E-2</v>
      </c>
      <c r="V117" s="409">
        <v>1.1599622719950714E-2</v>
      </c>
      <c r="W117" s="409">
        <v>3.3030210197339892E-2</v>
      </c>
      <c r="X117" s="409">
        <v>0.91191392349582612</v>
      </c>
      <c r="Y117" s="409">
        <v>0.85989018015902774</v>
      </c>
      <c r="Z117" s="409">
        <v>0.96705442509378714</v>
      </c>
      <c r="AA117" s="409">
        <v>0.84416577945654381</v>
      </c>
      <c r="AB117" s="409">
        <v>0.98504515046668395</v>
      </c>
      <c r="AC117" s="409">
        <v>0.15882961826636355</v>
      </c>
      <c r="AD117" s="409">
        <v>0.13791896026209408</v>
      </c>
      <c r="AE117" s="409">
        <v>0.18290485024263844</v>
      </c>
      <c r="AF117" s="409">
        <v>0.13194891686828752</v>
      </c>
      <c r="AG117" s="409">
        <v>0.19117598710059716</v>
      </c>
    </row>
    <row r="118" spans="1:33" s="3" customFormat="1" x14ac:dyDescent="0.2">
      <c r="A118" s="57" t="s">
        <v>137</v>
      </c>
      <c r="B118" s="57" t="s">
        <v>138</v>
      </c>
      <c r="C118" s="409">
        <v>124000</v>
      </c>
      <c r="D118" s="409">
        <v>2.7096779684276933</v>
      </c>
      <c r="E118" s="409">
        <v>2.6207611011131444</v>
      </c>
      <c r="F118" s="409">
        <v>2.8015248066619249</v>
      </c>
      <c r="G118" s="409">
        <v>2.5934163105084176</v>
      </c>
      <c r="H118" s="409">
        <v>2.831000103912062</v>
      </c>
      <c r="I118" s="409">
        <v>0.29268292682926828</v>
      </c>
      <c r="J118" s="409">
        <v>0.26411619956752569</v>
      </c>
      <c r="K118" s="409">
        <v>0.3243293749992891</v>
      </c>
      <c r="L118" s="409">
        <v>0.25573855393930683</v>
      </c>
      <c r="M118" s="409">
        <v>0.33494641686759302</v>
      </c>
      <c r="N118" s="409">
        <v>0.10617009981904275</v>
      </c>
      <c r="O118" s="409">
        <v>8.9523999748046243E-2</v>
      </c>
      <c r="P118" s="409">
        <v>0.12590747659104229</v>
      </c>
      <c r="Q118" s="409">
        <v>8.486924480271088E-2</v>
      </c>
      <c r="R118" s="409">
        <v>0.13281003048552303</v>
      </c>
      <c r="S118" s="409">
        <v>1.9574447261226317E-2</v>
      </c>
      <c r="T118" s="409">
        <v>1.3183988629837185E-2</v>
      </c>
      <c r="U118" s="409">
        <v>2.9061547808589848E-2</v>
      </c>
      <c r="V118" s="409">
        <v>1.1672109797590476E-2</v>
      </c>
      <c r="W118" s="409">
        <v>3.2825126866296239E-2</v>
      </c>
      <c r="X118" s="409">
        <v>0.91191392349582612</v>
      </c>
      <c r="Y118" s="409">
        <v>0.86050513924233218</v>
      </c>
      <c r="Z118" s="409">
        <v>0.96636406290463128</v>
      </c>
      <c r="AA118" s="409">
        <v>0.84495915781208941</v>
      </c>
      <c r="AB118" s="409">
        <v>0.98412154320194989</v>
      </c>
      <c r="AC118" s="409">
        <v>0.15882961826636355</v>
      </c>
      <c r="AD118" s="409">
        <v>0.13815575985967768</v>
      </c>
      <c r="AE118" s="409">
        <v>0.18259149074332659</v>
      </c>
      <c r="AF118" s="409">
        <v>0.13224621923153387</v>
      </c>
      <c r="AG118" s="409">
        <v>0.19074645792285705</v>
      </c>
    </row>
    <row r="119" spans="1:33" s="3" customFormat="1" x14ac:dyDescent="0.2">
      <c r="A119" s="57" t="s">
        <v>137</v>
      </c>
      <c r="B119" s="57" t="s">
        <v>138</v>
      </c>
      <c r="C119" s="409">
        <v>127000</v>
      </c>
      <c r="D119" s="409">
        <v>2.7096779684276933</v>
      </c>
      <c r="E119" s="409">
        <v>2.6218006225696451</v>
      </c>
      <c r="F119" s="409">
        <v>2.8004160753873739</v>
      </c>
      <c r="G119" s="409">
        <v>2.5947685379581498</v>
      </c>
      <c r="H119" s="409">
        <v>2.8295283438669845</v>
      </c>
      <c r="I119" s="409">
        <v>0.29268292682926828</v>
      </c>
      <c r="J119" s="409">
        <v>0.26443844901942798</v>
      </c>
      <c r="K119" s="409">
        <v>0.32393437843502615</v>
      </c>
      <c r="L119" s="409">
        <v>0.25614835106915285</v>
      </c>
      <c r="M119" s="409">
        <v>0.33441097786511503</v>
      </c>
      <c r="N119" s="409">
        <v>0.10617009981904275</v>
      </c>
      <c r="O119" s="409">
        <v>8.9705162925661677E-2</v>
      </c>
      <c r="P119" s="409">
        <v>0.12565329333784103</v>
      </c>
      <c r="Q119" s="409">
        <v>8.5094449826404933E-2</v>
      </c>
      <c r="R119" s="409">
        <v>0.1324587121531543</v>
      </c>
      <c r="S119" s="409">
        <v>1.9574447261226317E-2</v>
      </c>
      <c r="T119" s="409">
        <v>1.3245262758491683E-2</v>
      </c>
      <c r="U119" s="409">
        <v>2.8927126870821426E-2</v>
      </c>
      <c r="V119" s="409">
        <v>1.1742496630262483E-2</v>
      </c>
      <c r="W119" s="409">
        <v>3.2628407842889742E-2</v>
      </c>
      <c r="X119" s="409">
        <v>0.91191392349582612</v>
      </c>
      <c r="Y119" s="409">
        <v>0.86109859676892597</v>
      </c>
      <c r="Z119" s="409">
        <v>0.96569876451589387</v>
      </c>
      <c r="AA119" s="409">
        <v>0.84572496956809173</v>
      </c>
      <c r="AB119" s="409">
        <v>0.98323165476223739</v>
      </c>
      <c r="AC119" s="409">
        <v>0.15882961826636355</v>
      </c>
      <c r="AD119" s="409">
        <v>0.13838451658733492</v>
      </c>
      <c r="AE119" s="409">
        <v>0.18228979100776954</v>
      </c>
      <c r="AF119" s="409">
        <v>0.13253358678754346</v>
      </c>
      <c r="AG119" s="409">
        <v>0.19033311016212812</v>
      </c>
    </row>
    <row r="120" spans="1:33" s="3" customFormat="1" x14ac:dyDescent="0.2">
      <c r="A120" s="57" t="s">
        <v>137</v>
      </c>
      <c r="B120" s="57" t="s">
        <v>138</v>
      </c>
      <c r="C120" s="409">
        <v>130000</v>
      </c>
      <c r="D120" s="409">
        <v>2.7096779684276933</v>
      </c>
      <c r="E120" s="409">
        <v>2.6228043336301323</v>
      </c>
      <c r="F120" s="409">
        <v>2.7993463487137435</v>
      </c>
      <c r="G120" s="409">
        <v>2.5960743417160663</v>
      </c>
      <c r="H120" s="409">
        <v>2.8281085241211827</v>
      </c>
      <c r="I120" s="409">
        <v>0.29268292682926828</v>
      </c>
      <c r="J120" s="409">
        <v>0.26474985971663384</v>
      </c>
      <c r="K120" s="409">
        <v>0.32355357808527985</v>
      </c>
      <c r="L120" s="409">
        <v>0.25654452181049836</v>
      </c>
      <c r="M120" s="409">
        <v>0.33389496381085249</v>
      </c>
      <c r="N120" s="409">
        <v>0.10617009981904275</v>
      </c>
      <c r="O120" s="409">
        <v>8.9880380353903874E-2</v>
      </c>
      <c r="P120" s="409">
        <v>0.12540842589176365</v>
      </c>
      <c r="Q120" s="409">
        <v>8.5312411221924331E-2</v>
      </c>
      <c r="R120" s="409">
        <v>0.13212045776615133</v>
      </c>
      <c r="S120" s="409">
        <v>1.9574447261226317E-2</v>
      </c>
      <c r="T120" s="409">
        <v>1.3304699638751421E-2</v>
      </c>
      <c r="U120" s="409">
        <v>2.8797919088265282E-2</v>
      </c>
      <c r="V120" s="409">
        <v>1.1810885873259005E-2</v>
      </c>
      <c r="W120" s="409">
        <v>3.2439516828083201E-2</v>
      </c>
      <c r="X120" s="409">
        <v>0.91191392349582612</v>
      </c>
      <c r="Y120" s="409">
        <v>0.86167178159682978</v>
      </c>
      <c r="Z120" s="409">
        <v>0.96505705445996981</v>
      </c>
      <c r="AA120" s="409">
        <v>0.84646478235532785</v>
      </c>
      <c r="AB120" s="409">
        <v>0.98237349161520404</v>
      </c>
      <c r="AC120" s="409">
        <v>0.15882961826636355</v>
      </c>
      <c r="AD120" s="409">
        <v>0.13860567953655417</v>
      </c>
      <c r="AE120" s="409">
        <v>0.18199905155153612</v>
      </c>
      <c r="AF120" s="409">
        <v>0.13281156697763161</v>
      </c>
      <c r="AG120" s="409">
        <v>0.1899349639415657</v>
      </c>
    </row>
    <row r="121" spans="1:33" s="3" customFormat="1" x14ac:dyDescent="0.2">
      <c r="A121" s="57" t="s">
        <v>137</v>
      </c>
      <c r="B121" s="57" t="s">
        <v>138</v>
      </c>
      <c r="C121" s="409">
        <v>133000</v>
      </c>
      <c r="D121" s="409">
        <v>2.7096779684276933</v>
      </c>
      <c r="E121" s="409">
        <v>2.6237742482559789</v>
      </c>
      <c r="F121" s="409">
        <v>2.7983133965366989</v>
      </c>
      <c r="G121" s="409">
        <v>2.5973363255492754</v>
      </c>
      <c r="H121" s="409">
        <v>2.8267376676219094</v>
      </c>
      <c r="I121" s="409">
        <v>0.29268292682926828</v>
      </c>
      <c r="J121" s="409">
        <v>0.26505102970456301</v>
      </c>
      <c r="K121" s="409">
        <v>0.32318614871466317</v>
      </c>
      <c r="L121" s="409">
        <v>0.25692781110809837</v>
      </c>
      <c r="M121" s="409">
        <v>0.33339723739588412</v>
      </c>
      <c r="N121" s="409">
        <v>0.10617009981904275</v>
      </c>
      <c r="O121" s="409">
        <v>9.0049973655934576E-2</v>
      </c>
      <c r="P121" s="409">
        <v>0.12517232458721417</v>
      </c>
      <c r="Q121" s="409">
        <v>8.5523514405553225E-2</v>
      </c>
      <c r="R121" s="409">
        <v>0.13179448807182662</v>
      </c>
      <c r="S121" s="409">
        <v>1.9574447261226317E-2</v>
      </c>
      <c r="T121" s="409">
        <v>1.3362391464858644E-2</v>
      </c>
      <c r="U121" s="409">
        <v>2.8673603828454935E-2</v>
      </c>
      <c r="V121" s="409">
        <v>1.1877373171060713E-2</v>
      </c>
      <c r="W121" s="409">
        <v>3.2257963657450664E-2</v>
      </c>
      <c r="X121" s="409">
        <v>0.91191392349582612</v>
      </c>
      <c r="Y121" s="409">
        <v>0.86222582626338873</v>
      </c>
      <c r="Z121" s="409">
        <v>0.96443757583977441</v>
      </c>
      <c r="AA121" s="409">
        <v>0.84718004145282311</v>
      </c>
      <c r="AB121" s="409">
        <v>0.98154522100555153</v>
      </c>
      <c r="AC121" s="409">
        <v>0.15882961826636355</v>
      </c>
      <c r="AD121" s="409">
        <v>0.1388196632928512</v>
      </c>
      <c r="AE121" s="409">
        <v>0.18171862998735946</v>
      </c>
      <c r="AF121" s="409">
        <v>0.13308066565904605</v>
      </c>
      <c r="AG121" s="409">
        <v>0.18955111998318619</v>
      </c>
    </row>
    <row r="122" spans="1:33" s="3" customFormat="1" x14ac:dyDescent="0.2">
      <c r="A122" s="57" t="s">
        <v>137</v>
      </c>
      <c r="B122" s="57" t="s">
        <v>138</v>
      </c>
      <c r="C122" s="409">
        <v>136000</v>
      </c>
      <c r="D122" s="409">
        <v>2.7096779684276933</v>
      </c>
      <c r="E122" s="409">
        <v>2.6247122251512893</v>
      </c>
      <c r="F122" s="409">
        <v>2.7973151630800741</v>
      </c>
      <c r="G122" s="409">
        <v>2.5985568929616978</v>
      </c>
      <c r="H122" s="409">
        <v>2.8254130305149583</v>
      </c>
      <c r="I122" s="409">
        <v>0.29268292682926828</v>
      </c>
      <c r="J122" s="409">
        <v>0.26534251166897216</v>
      </c>
      <c r="K122" s="409">
        <v>0.32283133049305957</v>
      </c>
      <c r="L122" s="409">
        <v>0.257298907852124</v>
      </c>
      <c r="M122" s="409">
        <v>0.33291675198455073</v>
      </c>
      <c r="N122" s="409">
        <v>0.10617009981904275</v>
      </c>
      <c r="O122" s="409">
        <v>9.021424047434036E-2</v>
      </c>
      <c r="P122" s="409">
        <v>0.12494448385999495</v>
      </c>
      <c r="Q122" s="409">
        <v>8.5728116465940654E-2</v>
      </c>
      <c r="R122" s="409">
        <v>0.13148008689370316</v>
      </c>
      <c r="S122" s="409">
        <v>1.9574447261226317E-2</v>
      </c>
      <c r="T122" s="409">
        <v>1.3418423996295677E-2</v>
      </c>
      <c r="U122" s="409">
        <v>2.855388704942843E-2</v>
      </c>
      <c r="V122" s="409">
        <v>1.1942047768000636E-2</v>
      </c>
      <c r="W122" s="409">
        <v>3.2083299375599048E-2</v>
      </c>
      <c r="X122" s="409">
        <v>0.91191392349582612</v>
      </c>
      <c r="Y122" s="409">
        <v>0.86276177649204944</v>
      </c>
      <c r="Z122" s="409">
        <v>0.96383907836801197</v>
      </c>
      <c r="AA122" s="409">
        <v>0.84787208181849927</v>
      </c>
      <c r="AB122" s="409">
        <v>0.9807451546864987</v>
      </c>
      <c r="AC122" s="409">
        <v>0.15882961826636355</v>
      </c>
      <c r="AD122" s="409">
        <v>0.13902685128182485</v>
      </c>
      <c r="AE122" s="409">
        <v>0.18144793518747668</v>
      </c>
      <c r="AF122" s="409">
        <v>0.13334135109635736</v>
      </c>
      <c r="AG122" s="409">
        <v>0.18918075131358353</v>
      </c>
    </row>
    <row r="123" spans="1:33" s="3" customFormat="1" x14ac:dyDescent="0.2">
      <c r="A123" s="57" t="s">
        <v>137</v>
      </c>
      <c r="B123" s="57" t="s">
        <v>138</v>
      </c>
      <c r="C123" s="409">
        <v>139000</v>
      </c>
      <c r="D123" s="409">
        <v>2.7096779684276933</v>
      </c>
      <c r="E123" s="409">
        <v>2.6256199828309663</v>
      </c>
      <c r="F123" s="409">
        <v>2.7963497497698486</v>
      </c>
      <c r="G123" s="409">
        <v>2.5997382665906454</v>
      </c>
      <c r="H123" s="409">
        <v>2.8241320791940976</v>
      </c>
      <c r="I123" s="409">
        <v>0.29268292682926828</v>
      </c>
      <c r="J123" s="409">
        <v>0.26562481727543202</v>
      </c>
      <c r="K123" s="409">
        <v>0.32248842249301068</v>
      </c>
      <c r="L123" s="409">
        <v>0.25765845020307576</v>
      </c>
      <c r="M123" s="409">
        <v>0.33245254255389289</v>
      </c>
      <c r="N123" s="409">
        <v>0.10617009981904275</v>
      </c>
      <c r="O123" s="409">
        <v>9.0373456730638027E-2</v>
      </c>
      <c r="P123" s="409">
        <v>0.12472443781654888</v>
      </c>
      <c r="Q123" s="409">
        <v>8.592654879903755E-2</v>
      </c>
      <c r="R123" s="409">
        <v>0.13117659474691085</v>
      </c>
      <c r="S123" s="409">
        <v>1.9574447261226317E-2</v>
      </c>
      <c r="T123" s="409">
        <v>1.347287712885778E-2</v>
      </c>
      <c r="U123" s="409">
        <v>2.8438498553635214E-2</v>
      </c>
      <c r="V123" s="409">
        <v>1.2004993054642019E-2</v>
      </c>
      <c r="W123" s="409">
        <v>3.1915111933615063E-2</v>
      </c>
      <c r="X123" s="409">
        <v>0.91191392349582612</v>
      </c>
      <c r="Y123" s="409">
        <v>0.86328059957587</v>
      </c>
      <c r="Z123" s="409">
        <v>0.9632604078474738</v>
      </c>
      <c r="AA123" s="409">
        <v>0.84854213870318007</v>
      </c>
      <c r="AB123" s="409">
        <v>0.97997173461666742</v>
      </c>
      <c r="AC123" s="409">
        <v>0.15882961826636355</v>
      </c>
      <c r="AD123" s="409">
        <v>0.13922759872613835</v>
      </c>
      <c r="AE123" s="409">
        <v>0.18118642215768668</v>
      </c>
      <c r="AF123" s="409">
        <v>0.13359405749304526</v>
      </c>
      <c r="AG123" s="409">
        <v>0.18882309598663427</v>
      </c>
    </row>
    <row r="124" spans="1:33" s="3" customFormat="1" x14ac:dyDescent="0.2">
      <c r="A124" s="57" t="s">
        <v>137</v>
      </c>
      <c r="B124" s="57" t="s">
        <v>138</v>
      </c>
      <c r="C124" s="409">
        <v>142000</v>
      </c>
      <c r="D124" s="409">
        <v>2.7096779684276933</v>
      </c>
      <c r="E124" s="409">
        <v>2.6264991129382187</v>
      </c>
      <c r="F124" s="409">
        <v>2.7954154001195488</v>
      </c>
      <c r="G124" s="409">
        <v>2.6008825053540683</v>
      </c>
      <c r="H124" s="409">
        <v>2.8228924700502835</v>
      </c>
      <c r="I124" s="409">
        <v>0.29268292682926828</v>
      </c>
      <c r="J124" s="409">
        <v>0.26589842101114974</v>
      </c>
      <c r="K124" s="409">
        <v>0.32215677695895101</v>
      </c>
      <c r="L124" s="409">
        <v>0.258007030309932</v>
      </c>
      <c r="M124" s="409">
        <v>0.33200371771336162</v>
      </c>
      <c r="N124" s="409">
        <v>0.10617009981904275</v>
      </c>
      <c r="O124" s="409">
        <v>9.0527878629222347E-2</v>
      </c>
      <c r="P124" s="409">
        <v>0.12451175633398201</v>
      </c>
      <c r="Q124" s="409">
        <v>8.6119119448504811E-2</v>
      </c>
      <c r="R124" s="409">
        <v>0.13088340322339787</v>
      </c>
      <c r="S124" s="409">
        <v>1.9574447261226317E-2</v>
      </c>
      <c r="T124" s="409">
        <v>1.3525825404606348E-2</v>
      </c>
      <c r="U124" s="409">
        <v>2.8327189578662003E-2</v>
      </c>
      <c r="V124" s="409">
        <v>1.2066287057764604E-2</v>
      </c>
      <c r="W124" s="409">
        <v>3.17530224190163E-2</v>
      </c>
      <c r="X124" s="409">
        <v>0.91191392349582612</v>
      </c>
      <c r="Y124" s="409">
        <v>0.8637831917914347</v>
      </c>
      <c r="Z124" s="409">
        <v>0.962700496891715</v>
      </c>
      <c r="AA124" s="409">
        <v>0.84919135704113446</v>
      </c>
      <c r="AB124" s="409">
        <v>0.97922352034803106</v>
      </c>
      <c r="AC124" s="409">
        <v>0.15882961826636355</v>
      </c>
      <c r="AD124" s="409">
        <v>0.13942223526587452</v>
      </c>
      <c r="AE124" s="409">
        <v>0.18093358752296662</v>
      </c>
      <c r="AF124" s="409">
        <v>0.13383918812472914</v>
      </c>
      <c r="AG124" s="409">
        <v>0.1884774506793421</v>
      </c>
    </row>
    <row r="125" spans="1:33" s="3" customFormat="1" x14ac:dyDescent="0.2">
      <c r="A125" s="57" t="s">
        <v>137</v>
      </c>
      <c r="B125" s="57" t="s">
        <v>138</v>
      </c>
      <c r="C125" s="409">
        <v>145000</v>
      </c>
      <c r="D125" s="409">
        <v>2.7096779684276933</v>
      </c>
      <c r="E125" s="409">
        <v>2.6273510920469834</v>
      </c>
      <c r="F125" s="409">
        <v>2.7945104863538131</v>
      </c>
      <c r="G125" s="409">
        <v>2.6019915196505572</v>
      </c>
      <c r="H125" s="409">
        <v>2.8216920315534031</v>
      </c>
      <c r="I125" s="409">
        <v>0.29268292682926828</v>
      </c>
      <c r="J125" s="409">
        <v>0.26616376359528843</v>
      </c>
      <c r="K125" s="409">
        <v>0.3218357942424302</v>
      </c>
      <c r="L125" s="409">
        <v>0.25834519850171395</v>
      </c>
      <c r="M125" s="409">
        <v>0.33156945265605203</v>
      </c>
      <c r="N125" s="409">
        <v>0.10617009981904275</v>
      </c>
      <c r="O125" s="409">
        <v>9.0677744439294536E-2</v>
      </c>
      <c r="P125" s="409">
        <v>0.12430604161746792</v>
      </c>
      <c r="Q125" s="409">
        <v>8.6306115189827531E-2</v>
      </c>
      <c r="R125" s="409">
        <v>0.13059995003989372</v>
      </c>
      <c r="S125" s="409">
        <v>1.9574447261226317E-2</v>
      </c>
      <c r="T125" s="409">
        <v>1.3577338468320465E-2</v>
      </c>
      <c r="U125" s="409">
        <v>2.8219730677231918E-2</v>
      </c>
      <c r="V125" s="409">
        <v>1.2126002880751064E-2</v>
      </c>
      <c r="W125" s="409">
        <v>3.1596681742463821E-2</v>
      </c>
      <c r="X125" s="409">
        <v>0.91191392349582612</v>
      </c>
      <c r="Y125" s="409">
        <v>0.86427038497305253</v>
      </c>
      <c r="Z125" s="409">
        <v>0.96215835671700845</v>
      </c>
      <c r="AA125" s="409">
        <v>0.84982079978056613</v>
      </c>
      <c r="AB125" s="409">
        <v>0.97849917787382279</v>
      </c>
      <c r="AC125" s="409">
        <v>0.15882961826636355</v>
      </c>
      <c r="AD125" s="409">
        <v>0.13961106728670927</v>
      </c>
      <c r="AE125" s="409">
        <v>0.18068896554038361</v>
      </c>
      <c r="AF125" s="409">
        <v>0.13407711812619372</v>
      </c>
      <c r="AG125" s="409">
        <v>0.18814316503991657</v>
      </c>
    </row>
    <row r="126" spans="1:33" s="3" customFormat="1" x14ac:dyDescent="0.2">
      <c r="A126" s="57" t="s">
        <v>137</v>
      </c>
      <c r="B126" s="57" t="s">
        <v>138</v>
      </c>
      <c r="C126" s="409">
        <v>148000</v>
      </c>
      <c r="D126" s="409">
        <v>2.7096779684276933</v>
      </c>
      <c r="E126" s="409">
        <v>2.6281772921489215</v>
      </c>
      <c r="F126" s="409">
        <v>2.7936334975388104</v>
      </c>
      <c r="G126" s="409">
        <v>2.6030670848682602</v>
      </c>
      <c r="H126" s="409">
        <v>2.8205287483556591</v>
      </c>
      <c r="I126" s="409">
        <v>0.29268292682926828</v>
      </c>
      <c r="J126" s="409">
        <v>0.26642125501398189</v>
      </c>
      <c r="K126" s="409">
        <v>0.32152491831385061</v>
      </c>
      <c r="L126" s="409">
        <v>0.25867346702065136</v>
      </c>
      <c r="M126" s="409">
        <v>0.33114898291581651</v>
      </c>
      <c r="N126" s="409">
        <v>0.10617009981904275</v>
      </c>
      <c r="O126" s="409">
        <v>9.0823276083325299E-2</v>
      </c>
      <c r="P126" s="409">
        <v>0.12410692515308479</v>
      </c>
      <c r="Q126" s="409">
        <v>8.6487803390741816E-2</v>
      </c>
      <c r="R126" s="409">
        <v>0.13032571465834475</v>
      </c>
      <c r="S126" s="409">
        <v>1.9574447261226317E-2</v>
      </c>
      <c r="T126" s="409">
        <v>1.3627481476985989E-2</v>
      </c>
      <c r="U126" s="409">
        <v>2.8115909846484252E-2</v>
      </c>
      <c r="V126" s="409">
        <v>1.2184209100234244E-2</v>
      </c>
      <c r="W126" s="409">
        <v>3.1445767717605072E-2</v>
      </c>
      <c r="X126" s="409">
        <v>0.91191392349582612</v>
      </c>
      <c r="Y126" s="409">
        <v>0.8647429523574498</v>
      </c>
      <c r="Z126" s="409">
        <v>0.96163306986250596</v>
      </c>
      <c r="AA126" s="409">
        <v>0.85043145529273922</v>
      </c>
      <c r="AB126" s="409">
        <v>0.97779746974095016</v>
      </c>
      <c r="AC126" s="409">
        <v>0.15882961826636355</v>
      </c>
      <c r="AD126" s="409">
        <v>0.13979437999370353</v>
      </c>
      <c r="AE126" s="409">
        <v>0.18045212456814294</v>
      </c>
      <c r="AF126" s="409">
        <v>0.13430819697662302</v>
      </c>
      <c r="AG126" s="409">
        <v>0.1878196366860598</v>
      </c>
    </row>
    <row r="127" spans="1:33" s="3" customFormat="1" x14ac:dyDescent="0.2">
      <c r="A127" s="57" t="s">
        <v>137</v>
      </c>
      <c r="B127" s="57" t="s">
        <v>138</v>
      </c>
      <c r="C127" s="409">
        <v>151000</v>
      </c>
      <c r="D127" s="409">
        <v>2.7096779684276933</v>
      </c>
      <c r="E127" s="409">
        <v>2.6289789899948732</v>
      </c>
      <c r="F127" s="409">
        <v>2.7927830290230142</v>
      </c>
      <c r="G127" s="409">
        <v>2.6041108534207833</v>
      </c>
      <c r="H127" s="409">
        <v>2.8194007471526019</v>
      </c>
      <c r="I127" s="409">
        <v>0.29268292682926828</v>
      </c>
      <c r="J127" s="409">
        <v>0.26667127722795775</v>
      </c>
      <c r="K127" s="409">
        <v>0.32122363277482874</v>
      </c>
      <c r="L127" s="409">
        <v>0.25899231335513101</v>
      </c>
      <c r="M127" s="409">
        <v>0.33074159882375453</v>
      </c>
      <c r="N127" s="409">
        <v>0.10617009981904275</v>
      </c>
      <c r="O127" s="409">
        <v>9.0964680556444258E-2</v>
      </c>
      <c r="P127" s="409">
        <v>0.12391406500360745</v>
      </c>
      <c r="Q127" s="409">
        <v>8.6664433675877062E-2</v>
      </c>
      <c r="R127" s="409">
        <v>0.13006021440241525</v>
      </c>
      <c r="S127" s="409">
        <v>1.9574447261226317E-2</v>
      </c>
      <c r="T127" s="409">
        <v>1.3676315467953094E-2</v>
      </c>
      <c r="U127" s="409">
        <v>2.8015530872767983E-2</v>
      </c>
      <c r="V127" s="409">
        <v>1.2240970124077625E-2</v>
      </c>
      <c r="W127" s="409">
        <v>3.1299982480386131E-2</v>
      </c>
      <c r="X127" s="409">
        <v>0.91191392349582612</v>
      </c>
      <c r="Y127" s="409">
        <v>0.8652016137928018</v>
      </c>
      <c r="Z127" s="409">
        <v>0.96112378371713958</v>
      </c>
      <c r="AA127" s="409">
        <v>0.85102424397791343</v>
      </c>
      <c r="AB127" s="409">
        <v>0.97711724626103946</v>
      </c>
      <c r="AC127" s="409">
        <v>0.15882961826636355</v>
      </c>
      <c r="AD127" s="409">
        <v>0.13997243926297501</v>
      </c>
      <c r="AE127" s="409">
        <v>0.18022266393045344</v>
      </c>
      <c r="AF127" s="409">
        <v>0.13453275072099982</v>
      </c>
      <c r="AG127" s="409">
        <v>0.18750630676705307</v>
      </c>
    </row>
    <row r="128" spans="1:33" s="3" customFormat="1" x14ac:dyDescent="0.2">
      <c r="A128" s="57" t="s">
        <v>137</v>
      </c>
      <c r="B128" s="57" t="s">
        <v>138</v>
      </c>
      <c r="C128" s="409">
        <v>154000</v>
      </c>
      <c r="D128" s="409">
        <v>2.7096779684276933</v>
      </c>
      <c r="E128" s="409">
        <v>2.6297573754358394</v>
      </c>
      <c r="F128" s="409">
        <v>2.7919577730207745</v>
      </c>
      <c r="G128" s="409">
        <v>2.6051243654962914</v>
      </c>
      <c r="H128" s="409">
        <v>2.8183062840767525</v>
      </c>
      <c r="I128" s="409">
        <v>0.29268292682926828</v>
      </c>
      <c r="J128" s="409">
        <v>0.26691418659375227</v>
      </c>
      <c r="K128" s="409">
        <v>0.32093145730657296</v>
      </c>
      <c r="L128" s="409">
        <v>0.25930218322224446</v>
      </c>
      <c r="M128" s="409">
        <v>0.33034664057346957</v>
      </c>
      <c r="N128" s="409">
        <v>0.10617009981904275</v>
      </c>
      <c r="O128" s="409">
        <v>9.1102151197661005E-2</v>
      </c>
      <c r="P128" s="409">
        <v>0.123727143402637</v>
      </c>
      <c r="Q128" s="409">
        <v>8.6836239419568764E-2</v>
      </c>
      <c r="R128" s="409">
        <v>0.12980300100515427</v>
      </c>
      <c r="S128" s="409">
        <v>1.9574447261226317E-2</v>
      </c>
      <c r="T128" s="409">
        <v>1.3723897690625361E-2</v>
      </c>
      <c r="U128" s="409">
        <v>2.7918411863334169E-2</v>
      </c>
      <c r="V128" s="409">
        <v>1.2296346515091493E-2</v>
      </c>
      <c r="W128" s="409">
        <v>3.1159050202414017E-2</v>
      </c>
      <c r="X128" s="409">
        <v>0.91191392349582612</v>
      </c>
      <c r="Y128" s="409">
        <v>0.86564704039227136</v>
      </c>
      <c r="Z128" s="409">
        <v>0.96062970474975606</v>
      </c>
      <c r="AA128" s="409">
        <v>0.85160002416908331</v>
      </c>
      <c r="AB128" s="409">
        <v>0.97645743767881565</v>
      </c>
      <c r="AC128" s="409">
        <v>0.15882961826636355</v>
      </c>
      <c r="AD128" s="409">
        <v>0.14014549329887341</v>
      </c>
      <c r="AE128" s="409">
        <v>0.18000021112690068</v>
      </c>
      <c r="AF128" s="409">
        <v>0.13475108396021326</v>
      </c>
      <c r="AG128" s="409">
        <v>0.18720265601619604</v>
      </c>
    </row>
    <row r="129" spans="1:33" s="3" customFormat="1" x14ac:dyDescent="0.2">
      <c r="A129" s="57" t="s">
        <v>137</v>
      </c>
      <c r="B129" s="57" t="s">
        <v>138</v>
      </c>
      <c r="C129" s="409">
        <v>157000</v>
      </c>
      <c r="D129" s="409">
        <v>2.7096779684276933</v>
      </c>
      <c r="E129" s="409">
        <v>2.6305135588877477</v>
      </c>
      <c r="F129" s="409">
        <v>2.7911565101954068</v>
      </c>
      <c r="G129" s="409">
        <v>2.6061090586793845</v>
      </c>
      <c r="H129" s="409">
        <v>2.8172437334313871</v>
      </c>
      <c r="I129" s="409">
        <v>0.29268292682926828</v>
      </c>
      <c r="J129" s="409">
        <v>0.26715031603368616</v>
      </c>
      <c r="K129" s="409">
        <v>0.320647944499097</v>
      </c>
      <c r="L129" s="409">
        <v>0.25960349324271986</v>
      </c>
      <c r="M129" s="409">
        <v>0.32996349381775048</v>
      </c>
      <c r="N129" s="409">
        <v>0.10617009981904275</v>
      </c>
      <c r="O129" s="409">
        <v>9.1235868830891909E-2</v>
      </c>
      <c r="P129" s="409">
        <v>0.12354586460900868</v>
      </c>
      <c r="Q129" s="409">
        <v>8.7003439087469561E-2</v>
      </c>
      <c r="R129" s="409">
        <v>0.12955365753251291</v>
      </c>
      <c r="S129" s="409">
        <v>1.9574447261226317E-2</v>
      </c>
      <c r="T129" s="409">
        <v>1.3770281905892899E-2</v>
      </c>
      <c r="U129" s="409">
        <v>2.7824383940594145E-2</v>
      </c>
      <c r="V129" s="409">
        <v>1.2350395284316392E-2</v>
      </c>
      <c r="W129" s="409">
        <v>3.1022715059790519E-2</v>
      </c>
      <c r="X129" s="409">
        <v>0.91191392349582612</v>
      </c>
      <c r="Y129" s="409">
        <v>0.86607985870078064</v>
      </c>
      <c r="Z129" s="409">
        <v>0.96015009335400214</v>
      </c>
      <c r="AA129" s="409">
        <v>0.85215959742014724</v>
      </c>
      <c r="AB129" s="409">
        <v>0.97581704717708528</v>
      </c>
      <c r="AC129" s="409">
        <v>0.15882961826636355</v>
      </c>
      <c r="AD129" s="409">
        <v>0.14031377412038881</v>
      </c>
      <c r="AE129" s="409">
        <v>0.17978441934253347</v>
      </c>
      <c r="AF129" s="409">
        <v>0.13496348163786628</v>
      </c>
      <c r="AG129" s="409">
        <v>0.18690820123095941</v>
      </c>
    </row>
    <row r="130" spans="1:33" s="3" customFormat="1" x14ac:dyDescent="0.2">
      <c r="A130" s="57" t="s">
        <v>137</v>
      </c>
      <c r="B130" s="57" t="s">
        <v>138</v>
      </c>
      <c r="C130" s="409">
        <v>160000</v>
      </c>
      <c r="D130" s="409">
        <v>2.7096779684276933</v>
      </c>
      <c r="E130" s="409">
        <v>2.6312485780267867</v>
      </c>
      <c r="F130" s="409">
        <v>2.7903781021188272</v>
      </c>
      <c r="G130" s="409">
        <v>2.6070662765829016</v>
      </c>
      <c r="H130" s="409">
        <v>2.8162115775993657</v>
      </c>
      <c r="I130" s="409">
        <v>0.29268292682926828</v>
      </c>
      <c r="J130" s="409">
        <v>0.2673799769848782</v>
      </c>
      <c r="K130" s="409">
        <v>0.32037267701398536</v>
      </c>
      <c r="L130" s="409">
        <v>0.25989663334510199</v>
      </c>
      <c r="M130" s="409">
        <v>0.32959158573044101</v>
      </c>
      <c r="N130" s="409">
        <v>0.10617009981904275</v>
      </c>
      <c r="O130" s="409">
        <v>9.136600279129338E-2</v>
      </c>
      <c r="P130" s="409">
        <v>0.12336995298890437</v>
      </c>
      <c r="Q130" s="409">
        <v>8.7166237444776126E-2</v>
      </c>
      <c r="R130" s="409">
        <v>0.1293117956354109</v>
      </c>
      <c r="S130" s="409">
        <v>1.9574447261226317E-2</v>
      </c>
      <c r="T130" s="409">
        <v>1.3815518656968388E-2</v>
      </c>
      <c r="U130" s="409">
        <v>2.7733290078181781E-2</v>
      </c>
      <c r="V130" s="409">
        <v>1.2403170157217131E-2</v>
      </c>
      <c r="W130" s="409">
        <v>3.0890739424539199E-2</v>
      </c>
      <c r="X130" s="409">
        <v>0.91191392349582612</v>
      </c>
      <c r="Y130" s="409">
        <v>0.86650065443410629</v>
      </c>
      <c r="Z130" s="409">
        <v>0.95968425923207479</v>
      </c>
      <c r="AA130" s="409">
        <v>0.85270371325300232</v>
      </c>
      <c r="AB130" s="409">
        <v>0.97519514461479384</v>
      </c>
      <c r="AC130" s="409">
        <v>0.15882961826636355</v>
      </c>
      <c r="AD130" s="409">
        <v>0.14047749889724009</v>
      </c>
      <c r="AE130" s="409">
        <v>0.17957496522116223</v>
      </c>
      <c r="AF130" s="409">
        <v>0.13517021064792933</v>
      </c>
      <c r="AG130" s="409">
        <v>0.1866224921272493</v>
      </c>
    </row>
    <row r="131" spans="1:33" s="3" customFormat="1" x14ac:dyDescent="0.2">
      <c r="A131" s="57" t="s">
        <v>137</v>
      </c>
      <c r="B131" s="57" t="s">
        <v>138</v>
      </c>
      <c r="C131" s="409">
        <v>163000</v>
      </c>
      <c r="D131" s="409">
        <v>2.7096779684276933</v>
      </c>
      <c r="E131" s="409">
        <v>2.6319634038073527</v>
      </c>
      <c r="F131" s="409">
        <v>2.789621484501887</v>
      </c>
      <c r="G131" s="409">
        <v>2.6079972766079034</v>
      </c>
      <c r="H131" s="409">
        <v>2.8152083979849372</v>
      </c>
      <c r="I131" s="409">
        <v>0.29268292682926828</v>
      </c>
      <c r="J131" s="409">
        <v>0.26760346115343381</v>
      </c>
      <c r="K131" s="409">
        <v>0.32010526504006709</v>
      </c>
      <c r="L131" s="409">
        <v>0.26018196893102985</v>
      </c>
      <c r="M131" s="409">
        <v>0.32923038147659744</v>
      </c>
      <c r="N131" s="409">
        <v>0.10617009981904275</v>
      </c>
      <c r="O131" s="409">
        <v>9.1492711850307634E-2</v>
      </c>
      <c r="P131" s="409">
        <v>0.12319915129770422</v>
      </c>
      <c r="Q131" s="409">
        <v>8.7324826646504344E-2</v>
      </c>
      <c r="R131" s="409">
        <v>0.12907705308977624</v>
      </c>
      <c r="S131" s="409">
        <v>1.9574447261226317E-2</v>
      </c>
      <c r="T131" s="409">
        <v>1.3859655514812611E-2</v>
      </c>
      <c r="U131" s="409">
        <v>2.7644984061048698E-2</v>
      </c>
      <c r="V131" s="409">
        <v>1.245472181571212E-2</v>
      </c>
      <c r="W131" s="409">
        <v>3.0762902250514128E-2</v>
      </c>
      <c r="X131" s="409">
        <v>0.91191392349582612</v>
      </c>
      <c r="Y131" s="409">
        <v>0.86690997584125817</v>
      </c>
      <c r="Z131" s="409">
        <v>0.9592315572520459</v>
      </c>
      <c r="AA131" s="409">
        <v>0.85323307342786447</v>
      </c>
      <c r="AB131" s="409">
        <v>0.97459086090914293</v>
      </c>
      <c r="AC131" s="409">
        <v>0.15882961826636355</v>
      </c>
      <c r="AD131" s="409">
        <v>0.14063687115331278</v>
      </c>
      <c r="AE131" s="409">
        <v>0.17937154686965542</v>
      </c>
      <c r="AF131" s="409">
        <v>0.13537152128413205</v>
      </c>
      <c r="AG131" s="409">
        <v>0.18634510852177619</v>
      </c>
    </row>
    <row r="132" spans="1:33" s="3" customFormat="1" x14ac:dyDescent="0.2">
      <c r="A132" s="57" t="s">
        <v>137</v>
      </c>
      <c r="B132" s="57" t="s">
        <v>138</v>
      </c>
      <c r="C132" s="409">
        <v>166000</v>
      </c>
      <c r="D132" s="409">
        <v>2.7096779684276933</v>
      </c>
      <c r="E132" s="409">
        <v>2.632658945882163</v>
      </c>
      <c r="F132" s="409">
        <v>2.7888856611040489</v>
      </c>
      <c r="G132" s="409">
        <v>2.6089032369340681</v>
      </c>
      <c r="H132" s="409">
        <v>2.8142328668658978</v>
      </c>
      <c r="I132" s="409">
        <v>0.29268292682926828</v>
      </c>
      <c r="J132" s="409">
        <v>0.26782104209643898</v>
      </c>
      <c r="K132" s="409">
        <v>0.31984534400695835</v>
      </c>
      <c r="L132" s="409">
        <v>0.26045984282921292</v>
      </c>
      <c r="M132" s="409">
        <v>0.32887938104190684</v>
      </c>
      <c r="N132" s="409">
        <v>0.10617009981904275</v>
      </c>
      <c r="O132" s="409">
        <v>9.1616145051048245E-2</v>
      </c>
      <c r="P132" s="409">
        <v>0.12303321913749504</v>
      </c>
      <c r="Q132" s="409">
        <v>8.7479387223218324E-2</v>
      </c>
      <c r="R132" s="409">
        <v>0.12884909158964633</v>
      </c>
      <c r="S132" s="409">
        <v>1.9574447261226317E-2</v>
      </c>
      <c r="T132" s="409">
        <v>1.3902737300931799E-2</v>
      </c>
      <c r="U132" s="409">
        <v>2.7559329554333885E-2</v>
      </c>
      <c r="V132" s="409">
        <v>1.2505098118602773E-2</v>
      </c>
      <c r="W132" s="409">
        <v>3.0638997629680503E-2</v>
      </c>
      <c r="X132" s="409">
        <v>0.91191392349582612</v>
      </c>
      <c r="Y132" s="409">
        <v>0.86730833673422014</v>
      </c>
      <c r="Z132" s="409">
        <v>0.95879138372243666</v>
      </c>
      <c r="AA132" s="409">
        <v>0.85374833579243103</v>
      </c>
      <c r="AB132" s="409">
        <v>0.97400338298497835</v>
      </c>
      <c r="AC132" s="409">
        <v>0.15882961826636355</v>
      </c>
      <c r="AD132" s="409">
        <v>0.14079208185275827</v>
      </c>
      <c r="AE132" s="409">
        <v>0.17917388206548085</v>
      </c>
      <c r="AF132" s="409">
        <v>0.13556764854921988</v>
      </c>
      <c r="AG132" s="409">
        <v>0.18607565780291724</v>
      </c>
    </row>
    <row r="133" spans="1:33" s="3" customFormat="1" x14ac:dyDescent="0.2">
      <c r="A133" s="57" t="s">
        <v>137</v>
      </c>
      <c r="B133" s="57" t="s">
        <v>138</v>
      </c>
      <c r="C133" s="409">
        <v>169000</v>
      </c>
      <c r="D133" s="409">
        <v>2.7096779684276933</v>
      </c>
      <c r="E133" s="409">
        <v>2.6333360574935116</v>
      </c>
      <c r="F133" s="409">
        <v>2.7881696982433097</v>
      </c>
      <c r="G133" s="409">
        <v>2.609785262829146</v>
      </c>
      <c r="H133" s="409">
        <v>2.8132837400499553</v>
      </c>
      <c r="I133" s="409">
        <v>0.29268292682926828</v>
      </c>
      <c r="J133" s="409">
        <v>0.26803297665140985</v>
      </c>
      <c r="K133" s="409">
        <v>0.31959257252618156</v>
      </c>
      <c r="L133" s="409">
        <v>0.26073057706208591</v>
      </c>
      <c r="M133" s="409">
        <v>0.32853811637900054</v>
      </c>
      <c r="N133" s="409">
        <v>0.10617009981904275</v>
      </c>
      <c r="O133" s="409">
        <v>9.1736442464137785E-2</v>
      </c>
      <c r="P133" s="409">
        <v>0.12287193156943876</v>
      </c>
      <c r="Q133" s="409">
        <v>8.7630088973885994E-2</v>
      </c>
      <c r="R133" s="409">
        <v>0.12862759476320157</v>
      </c>
      <c r="S133" s="409">
        <v>1.9574447261226317E-2</v>
      </c>
      <c r="T133" s="409">
        <v>1.3944806289982386E-2</v>
      </c>
      <c r="U133" s="409">
        <v>2.7476199267868182E-2</v>
      </c>
      <c r="V133" s="409">
        <v>1.2554344302657333E-2</v>
      </c>
      <c r="W133" s="409">
        <v>3.0518833498026875E-2</v>
      </c>
      <c r="X133" s="409">
        <v>0.91191392349582612</v>
      </c>
      <c r="Y133" s="409">
        <v>0.86769621922328088</v>
      </c>
      <c r="Z133" s="409">
        <v>0.95836317303529395</v>
      </c>
      <c r="AA133" s="409">
        <v>0.8542501177581544</v>
      </c>
      <c r="AB133" s="409">
        <v>0.97343194922502541</v>
      </c>
      <c r="AC133" s="409">
        <v>0.15882961826636355</v>
      </c>
      <c r="AD133" s="409">
        <v>0.14094331038206159</v>
      </c>
      <c r="AE133" s="409">
        <v>0.17898170664351049</v>
      </c>
      <c r="AF133" s="409">
        <v>0.13575881333984227</v>
      </c>
      <c r="AG133" s="409">
        <v>0.18581377265586896</v>
      </c>
    </row>
    <row r="134" spans="1:33" s="3" customFormat="1" x14ac:dyDescent="0.2">
      <c r="A134" s="57" t="s">
        <v>137</v>
      </c>
      <c r="B134" s="57" t="s">
        <v>138</v>
      </c>
      <c r="C134" s="409">
        <v>172000</v>
      </c>
      <c r="D134" s="409">
        <v>2.7096779684276933</v>
      </c>
      <c r="E134" s="409">
        <v>2.6339955398956056</v>
      </c>
      <c r="F134" s="409">
        <v>2.7874727198376985</v>
      </c>
      <c r="G134" s="409">
        <v>2.6106443923545433</v>
      </c>
      <c r="H134" s="409">
        <v>2.812359850243201</v>
      </c>
      <c r="I134" s="409">
        <v>0.29268292682926828</v>
      </c>
      <c r="J134" s="409">
        <v>0.26823950623030013</v>
      </c>
      <c r="K134" s="409">
        <v>0.31934663053359352</v>
      </c>
      <c r="L134" s="409">
        <v>0.26099447444603341</v>
      </c>
      <c r="M134" s="409">
        <v>0.32820614883395322</v>
      </c>
      <c r="N134" s="409">
        <v>0.10617009981904275</v>
      </c>
      <c r="O134" s="409">
        <v>9.1853735872813091E-2</v>
      </c>
      <c r="P134" s="409">
        <v>0.12271507786298891</v>
      </c>
      <c r="Q134" s="409">
        <v>8.7777091776054139E-2</v>
      </c>
      <c r="R134" s="409">
        <v>0.12841226638566205</v>
      </c>
      <c r="S134" s="409">
        <v>1.9574447261226317E-2</v>
      </c>
      <c r="T134" s="409">
        <v>1.3985902394320104E-2</v>
      </c>
      <c r="U134" s="409">
        <v>2.7395474204965443E-2</v>
      </c>
      <c r="V134" s="409">
        <v>1.2602503166335061E-2</v>
      </c>
      <c r="W134" s="409">
        <v>3.0402230473216801E-2</v>
      </c>
      <c r="X134" s="409">
        <v>0.91191392349582612</v>
      </c>
      <c r="Y134" s="409">
        <v>0.86807407619119958</v>
      </c>
      <c r="Z134" s="409">
        <v>0.95794639463548159</v>
      </c>
      <c r="AA134" s="409">
        <v>0.85473899944561016</v>
      </c>
      <c r="AB134" s="409">
        <v>0.97287584536336935</v>
      </c>
      <c r="AC134" s="409">
        <v>0.15882961826636355</v>
      </c>
      <c r="AD134" s="409">
        <v>0.14109072543966936</v>
      </c>
      <c r="AE134" s="409">
        <v>0.17879477304131156</v>
      </c>
      <c r="AF134" s="409">
        <v>0.1359452235208263</v>
      </c>
      <c r="AG134" s="409">
        <v>0.18555910901247627</v>
      </c>
    </row>
    <row r="135" spans="1:33" s="3" customFormat="1" x14ac:dyDescent="0.2">
      <c r="A135" s="57" t="s">
        <v>137</v>
      </c>
      <c r="B135" s="57" t="s">
        <v>138</v>
      </c>
      <c r="C135" s="409">
        <v>175000</v>
      </c>
      <c r="D135" s="409">
        <v>2.7096779684276933</v>
      </c>
      <c r="E135" s="409">
        <v>2.6346381463602211</v>
      </c>
      <c r="F135" s="409">
        <v>2.7867939029186104</v>
      </c>
      <c r="G135" s="409">
        <v>2.6114816015341926</v>
      </c>
      <c r="H135" s="409">
        <v>2.8114601010505202</v>
      </c>
      <c r="I135" s="409">
        <v>0.29268292682926828</v>
      </c>
      <c r="J135" s="409">
        <v>0.26844085799299394</v>
      </c>
      <c r="K135" s="409">
        <v>0.31910721761029587</v>
      </c>
      <c r="L135" s="409">
        <v>0.26125182004342845</v>
      </c>
      <c r="M135" s="409">
        <v>0.32788306682107227</v>
      </c>
      <c r="N135" s="409">
        <v>0.10617009981904275</v>
      </c>
      <c r="O135" s="409">
        <v>9.1968149395005264E-2</v>
      </c>
      <c r="P135" s="409">
        <v>0.12256246036631589</v>
      </c>
      <c r="Q135" s="409">
        <v>8.7920546322263204E-2</v>
      </c>
      <c r="R135" s="409">
        <v>0.12820282876642428</v>
      </c>
      <c r="S135" s="409">
        <v>1.9574447261226317E-2</v>
      </c>
      <c r="T135" s="409">
        <v>1.4026063332372654E-2</v>
      </c>
      <c r="U135" s="409">
        <v>2.7317042985674108E-2</v>
      </c>
      <c r="V135" s="409">
        <v>1.2649615237904258E-2</v>
      </c>
      <c r="W135" s="409">
        <v>3.0289020808501314E-2</v>
      </c>
      <c r="X135" s="409">
        <v>0.91191392349582612</v>
      </c>
      <c r="Y135" s="409">
        <v>0.86844233353519373</v>
      </c>
      <c r="Z135" s="409">
        <v>0.95754055027939522</v>
      </c>
      <c r="AA135" s="409">
        <v>0.85521552653559163</v>
      </c>
      <c r="AB135" s="409">
        <v>0.97233440077206745</v>
      </c>
      <c r="AC135" s="409">
        <v>0.15882961826636355</v>
      </c>
      <c r="AD135" s="409">
        <v>0.14123448584330484</v>
      </c>
      <c r="AE135" s="409">
        <v>0.17861284898487234</v>
      </c>
      <c r="AF135" s="409">
        <v>0.13612707490085954</v>
      </c>
      <c r="AG135" s="409">
        <v>0.18531134420002635</v>
      </c>
    </row>
    <row r="136" spans="1:33" s="3" customFormat="1" x14ac:dyDescent="0.2">
      <c r="A136" s="57" t="s">
        <v>137</v>
      </c>
      <c r="B136" s="57" t="s">
        <v>138</v>
      </c>
      <c r="C136" s="409">
        <v>178000</v>
      </c>
      <c r="D136" s="409">
        <v>2.7096779684276933</v>
      </c>
      <c r="E136" s="409">
        <v>2.6352645858113144</v>
      </c>
      <c r="F136" s="409">
        <v>2.78613247356382</v>
      </c>
      <c r="G136" s="409">
        <v>2.6122978090454105</v>
      </c>
      <c r="H136" s="409">
        <v>2.8105834615380223</v>
      </c>
      <c r="I136" s="409">
        <v>0.29268292682926828</v>
      </c>
      <c r="J136" s="409">
        <v>0.2686372459133412</v>
      </c>
      <c r="K136" s="409">
        <v>0.31887405146212705</v>
      </c>
      <c r="L136" s="409">
        <v>0.26150288248245734</v>
      </c>
      <c r="M136" s="409">
        <v>0.32756848371819586</v>
      </c>
      <c r="N136" s="409">
        <v>0.10617009981904275</v>
      </c>
      <c r="O136" s="409">
        <v>9.2079800049145608E-2</v>
      </c>
      <c r="P136" s="409">
        <v>0.12241389348432419</v>
      </c>
      <c r="Q136" s="409">
        <v>8.8060594790528038E-2</v>
      </c>
      <c r="R136" s="409">
        <v>0.12799902129075841</v>
      </c>
      <c r="S136" s="409">
        <v>1.9574447261226317E-2</v>
      </c>
      <c r="T136" s="409">
        <v>1.4065324782492526E-2</v>
      </c>
      <c r="U136" s="409">
        <v>2.7240801235956E-2</v>
      </c>
      <c r="V136" s="409">
        <v>1.2695718929505353E-2</v>
      </c>
      <c r="W136" s="409">
        <v>3.0179047449466402E-2</v>
      </c>
      <c r="X136" s="409">
        <v>0.91191392349582612</v>
      </c>
      <c r="Y136" s="409">
        <v>0.86880139220207753</v>
      </c>
      <c r="Z136" s="409">
        <v>0.95714517155101264</v>
      </c>
      <c r="AA136" s="409">
        <v>0.85568021285793994</v>
      </c>
      <c r="AB136" s="409">
        <v>0.97180698509721808</v>
      </c>
      <c r="AC136" s="409">
        <v>0.15882961826636355</v>
      </c>
      <c r="AD136" s="409">
        <v>0.14137474126383381</v>
      </c>
      <c r="AE136" s="409">
        <v>0.17843571629904076</v>
      </c>
      <c r="AF136" s="409">
        <v>0.13630455212012119</v>
      </c>
      <c r="AG136" s="409">
        <v>0.18507017526662689</v>
      </c>
    </row>
    <row r="137" spans="1:33" s="3" customFormat="1" x14ac:dyDescent="0.2">
      <c r="A137" s="57" t="s">
        <v>137</v>
      </c>
      <c r="B137" s="57" t="s">
        <v>138</v>
      </c>
      <c r="C137" s="409">
        <v>181000</v>
      </c>
      <c r="D137" s="409">
        <v>2.7096779684276933</v>
      </c>
      <c r="E137" s="409">
        <v>2.6358755261285483</v>
      </c>
      <c r="F137" s="409">
        <v>2.7854877032045833</v>
      </c>
      <c r="G137" s="409">
        <v>2.6130938804831443</v>
      </c>
      <c r="H137" s="409">
        <v>2.8097289612963374</v>
      </c>
      <c r="I137" s="409">
        <v>0.29268292682926828</v>
      </c>
      <c r="J137" s="409">
        <v>0.26882887174918946</v>
      </c>
      <c r="K137" s="409">
        <v>0.31864686654035601</v>
      </c>
      <c r="L137" s="409">
        <v>0.26174791515874746</v>
      </c>
      <c r="M137" s="409">
        <v>0.32726203595823933</v>
      </c>
      <c r="N137" s="409">
        <v>0.10617009981904275</v>
      </c>
      <c r="O137" s="409">
        <v>9.2188798269628003E-2</v>
      </c>
      <c r="P137" s="409">
        <v>0.1222692027523786</v>
      </c>
      <c r="Q137" s="409">
        <v>8.8197371455766088E-2</v>
      </c>
      <c r="R137" s="409">
        <v>0.12780059909890207</v>
      </c>
      <c r="S137" s="409">
        <v>1.9574447261226317E-2</v>
      </c>
      <c r="T137" s="409">
        <v>1.4103720523752986E-2</v>
      </c>
      <c r="U137" s="409">
        <v>2.716665103536569E-2</v>
      </c>
      <c r="V137" s="409">
        <v>1.274085067853444E-2</v>
      </c>
      <c r="W137" s="409">
        <v>3.007216318194017E-2</v>
      </c>
      <c r="X137" s="409">
        <v>0.91191392349582612</v>
      </c>
      <c r="Y137" s="409">
        <v>0.8691516300387534</v>
      </c>
      <c r="Z137" s="409">
        <v>0.95675981760722506</v>
      </c>
      <c r="AA137" s="409">
        <v>0.85613354274618414</v>
      </c>
      <c r="AB137" s="409">
        <v>0.97129300520629958</v>
      </c>
      <c r="AC137" s="409">
        <v>0.15882961826636355</v>
      </c>
      <c r="AD137" s="409">
        <v>0.14151163289346397</v>
      </c>
      <c r="AE137" s="409">
        <v>0.17826316982894741</v>
      </c>
      <c r="AF137" s="409">
        <v>0.13647782945911882</v>
      </c>
      <c r="AG137" s="409">
        <v>0.18483531746364001</v>
      </c>
    </row>
    <row r="138" spans="1:33" s="3" customFormat="1" x14ac:dyDescent="0.2">
      <c r="A138" s="57" t="s">
        <v>137</v>
      </c>
      <c r="B138" s="57" t="s">
        <v>138</v>
      </c>
      <c r="C138" s="409">
        <v>184000</v>
      </c>
      <c r="D138" s="409">
        <v>2.7096779684276933</v>
      </c>
      <c r="E138" s="409">
        <v>2.6364715971548041</v>
      </c>
      <c r="F138" s="409">
        <v>2.7848589052668369</v>
      </c>
      <c r="G138" s="409">
        <v>2.6138706322427354</v>
      </c>
      <c r="H138" s="409">
        <v>2.8088956859511809</v>
      </c>
      <c r="I138" s="409">
        <v>0.29268292682926828</v>
      </c>
      <c r="J138" s="409">
        <v>0.26901592592647294</v>
      </c>
      <c r="K138" s="409">
        <v>0.31842541278835257</v>
      </c>
      <c r="L138" s="409">
        <v>0.26198715733112499</v>
      </c>
      <c r="M138" s="409">
        <v>0.3269633812957552</v>
      </c>
      <c r="N138" s="409">
        <v>0.10617009981904275</v>
      </c>
      <c r="O138" s="409">
        <v>9.2295248377146102E-2</v>
      </c>
      <c r="P138" s="409">
        <v>0.12212822399534211</v>
      </c>
      <c r="Q138" s="409">
        <v>8.8331003248237297E-2</v>
      </c>
      <c r="R138" s="409">
        <v>0.1276073318875455</v>
      </c>
      <c r="S138" s="409">
        <v>1.9574447261226317E-2</v>
      </c>
      <c r="T138" s="409">
        <v>1.41412825649823E-2</v>
      </c>
      <c r="U138" s="409">
        <v>2.7094500416748313E-2</v>
      </c>
      <c r="V138" s="409">
        <v>1.2785045077568898E-2</v>
      </c>
      <c r="W138" s="409">
        <v>2.9968229860881292E-2</v>
      </c>
      <c r="X138" s="409">
        <v>0.91191392349582612</v>
      </c>
      <c r="Y138" s="409">
        <v>0.86949340347754078</v>
      </c>
      <c r="Z138" s="409">
        <v>0.95638407312786911</v>
      </c>
      <c r="AA138" s="409">
        <v>0.85657597318263934</v>
      </c>
      <c r="AB138" s="409">
        <v>0.97079190241333646</v>
      </c>
      <c r="AC138" s="409">
        <v>0.15882961826636355</v>
      </c>
      <c r="AD138" s="409">
        <v>0.14164529405511905</v>
      </c>
      <c r="AE138" s="409">
        <v>0.17809501646039741</v>
      </c>
      <c r="AF138" s="409">
        <v>0.13664707157688266</v>
      </c>
      <c r="AG138" s="409">
        <v>0.18460650286808883</v>
      </c>
    </row>
    <row r="139" spans="1:33" s="3" customFormat="1" x14ac:dyDescent="0.2">
      <c r="A139" s="57" t="s">
        <v>137</v>
      </c>
      <c r="B139" s="57" t="s">
        <v>138</v>
      </c>
      <c r="C139" s="409">
        <v>187000</v>
      </c>
      <c r="D139" s="409">
        <v>2.7096779684276933</v>
      </c>
      <c r="E139" s="409">
        <v>2.6370533934385456</v>
      </c>
      <c r="F139" s="409">
        <v>2.784245432111367</v>
      </c>
      <c r="G139" s="409">
        <v>2.6146288350608993</v>
      </c>
      <c r="H139" s="409">
        <v>2.8080827730740858</v>
      </c>
      <c r="I139" s="409">
        <v>0.29268292682926828</v>
      </c>
      <c r="J139" s="409">
        <v>0.26919858834622801</v>
      </c>
      <c r="K139" s="409">
        <v>0.31820945450087479</v>
      </c>
      <c r="L139" s="409">
        <v>0.26222083512236816</v>
      </c>
      <c r="M139" s="409">
        <v>0.32667219722987645</v>
      </c>
      <c r="N139" s="409">
        <v>0.10617009981904275</v>
      </c>
      <c r="O139" s="409">
        <v>9.2399249008510098E-2</v>
      </c>
      <c r="P139" s="409">
        <v>0.12199080256280929</v>
      </c>
      <c r="Q139" s="409">
        <v>8.8461610264351467E-2</v>
      </c>
      <c r="R139" s="409">
        <v>0.12741900282055829</v>
      </c>
      <c r="S139" s="409">
        <v>1.9574447261226317E-2</v>
      </c>
      <c r="T139" s="409">
        <v>1.4178041263184844E-2</v>
      </c>
      <c r="U139" s="409">
        <v>2.7024262912287069E-2</v>
      </c>
      <c r="V139" s="409">
        <v>1.2828334993922363E-2</v>
      </c>
      <c r="W139" s="409">
        <v>2.9867117711354266E-2</v>
      </c>
      <c r="X139" s="409">
        <v>0.91191392349582612</v>
      </c>
      <c r="Y139" s="409">
        <v>0.86982704907349984</v>
      </c>
      <c r="Z139" s="409">
        <v>0.95601754644886239</v>
      </c>
      <c r="AA139" s="409">
        <v>0.85700793575566714</v>
      </c>
      <c r="AB139" s="409">
        <v>0.97030314995251199</v>
      </c>
      <c r="AC139" s="409">
        <v>0.15882961826636355</v>
      </c>
      <c r="AD139" s="409">
        <v>0.14177585075902227</v>
      </c>
      <c r="AE139" s="409">
        <v>0.17793107422869081</v>
      </c>
      <c r="AF139" s="409">
        <v>0.13681243418570818</v>
      </c>
      <c r="AG139" s="409">
        <v>0.18438347913005956</v>
      </c>
    </row>
    <row r="140" spans="1:33" s="3" customFormat="1" x14ac:dyDescent="0.2">
      <c r="A140" s="57" t="s">
        <v>137</v>
      </c>
      <c r="B140" s="57" t="s">
        <v>138</v>
      </c>
      <c r="C140" s="409">
        <v>190000</v>
      </c>
      <c r="D140" s="409">
        <v>2.7096779684276933</v>
      </c>
      <c r="E140" s="409">
        <v>2.6376214767382176</v>
      </c>
      <c r="F140" s="409">
        <v>2.7836466722420066</v>
      </c>
      <c r="G140" s="409">
        <v>2.6153692172499472</v>
      </c>
      <c r="H140" s="409">
        <v>2.8072894084518492</v>
      </c>
      <c r="I140" s="409">
        <v>0.29268292682926828</v>
      </c>
      <c r="J140" s="409">
        <v>0.26937702912235834</v>
      </c>
      <c r="K140" s="409">
        <v>0.31799876928421805</v>
      </c>
      <c r="L140" s="409">
        <v>0.26244916243455368</v>
      </c>
      <c r="M140" s="409">
        <v>0.32638817956726246</v>
      </c>
      <c r="N140" s="409">
        <v>0.10617009981904275</v>
      </c>
      <c r="O140" s="409">
        <v>9.2500893510011409E-2</v>
      </c>
      <c r="P140" s="409">
        <v>0.12185679263252248</v>
      </c>
      <c r="Q140" s="409">
        <v>8.8589306234582707E-2</v>
      </c>
      <c r="R140" s="409">
        <v>0.12723540753740964</v>
      </c>
      <c r="S140" s="409">
        <v>1.9574447261226317E-2</v>
      </c>
      <c r="T140" s="409">
        <v>1.4214025432369645E-2</v>
      </c>
      <c r="U140" s="409">
        <v>2.6955857140929591E-2</v>
      </c>
      <c r="V140" s="409">
        <v>1.2870751679798571E-2</v>
      </c>
      <c r="W140" s="409">
        <v>2.9768704693801211E-2</v>
      </c>
      <c r="X140" s="409">
        <v>0.91191392349582612</v>
      </c>
      <c r="Y140" s="409">
        <v>0.87015288490887799</v>
      </c>
      <c r="Z140" s="409">
        <v>0.95565986785943402</v>
      </c>
      <c r="AA140" s="409">
        <v>0.85742983844825127</v>
      </c>
      <c r="AB140" s="409">
        <v>0.9698262506743861</v>
      </c>
      <c r="AC140" s="409">
        <v>0.15882961826636355</v>
      </c>
      <c r="AD140" s="409">
        <v>0.14190342221181682</v>
      </c>
      <c r="AE140" s="409">
        <v>0.17777117150660302</v>
      </c>
      <c r="AF140" s="409">
        <v>0.13697406466880629</v>
      </c>
      <c r="AG140" s="409">
        <v>0.18416600833193825</v>
      </c>
    </row>
    <row r="141" spans="1:33" s="3" customFormat="1" x14ac:dyDescent="0.2">
      <c r="A141" s="57" t="s">
        <v>137</v>
      </c>
      <c r="B141" s="57" t="s">
        <v>138</v>
      </c>
      <c r="C141" s="409">
        <v>193000</v>
      </c>
      <c r="D141" s="409">
        <v>2.7096779684276933</v>
      </c>
      <c r="E141" s="409">
        <v>2.6381763783127323</v>
      </c>
      <c r="F141" s="409">
        <v>2.7830620477545636</v>
      </c>
      <c r="G141" s="409">
        <v>2.6160924676561699</v>
      </c>
      <c r="H141" s="409">
        <v>2.8065148226780909</v>
      </c>
      <c r="I141" s="409">
        <v>0.29268292682926828</v>
      </c>
      <c r="J141" s="409">
        <v>0.26955140925707372</v>
      </c>
      <c r="K141" s="409">
        <v>0.31779314710686485</v>
      </c>
      <c r="L141" s="409">
        <v>0.26267234178749022</v>
      </c>
      <c r="M141" s="409">
        <v>0.32611104111061207</v>
      </c>
      <c r="N141" s="409">
        <v>0.10617009981904275</v>
      </c>
      <c r="O141" s="409">
        <v>9.260027029794099E-2</v>
      </c>
      <c r="P141" s="409">
        <v>0.12172605657491414</v>
      </c>
      <c r="Q141" s="409">
        <v>8.871419895269303E-2</v>
      </c>
      <c r="R141" s="409">
        <v>0.1270563532491164</v>
      </c>
      <c r="S141" s="409">
        <v>1.9574447261226317E-2</v>
      </c>
      <c r="T141" s="409">
        <v>1.4249262443695173E-2</v>
      </c>
      <c r="U141" s="409">
        <v>2.6889206432826246E-2</v>
      </c>
      <c r="V141" s="409">
        <v>1.2912324873909914E-2</v>
      </c>
      <c r="W141" s="409">
        <v>2.9672875926771088E-2</v>
      </c>
      <c r="X141" s="409">
        <v>0.91191392349582612</v>
      </c>
      <c r="Y141" s="409">
        <v>0.87047121187804954</v>
      </c>
      <c r="Z141" s="409">
        <v>0.95531068804668695</v>
      </c>
      <c r="AA141" s="409">
        <v>0.8578420672748136</v>
      </c>
      <c r="AB141" s="409">
        <v>0.9693607349419181</v>
      </c>
      <c r="AC141" s="409">
        <v>0.15882961826636355</v>
      </c>
      <c r="AD141" s="409">
        <v>0.14202812128294134</v>
      </c>
      <c r="AE141" s="409">
        <v>0.17761514626335995</v>
      </c>
      <c r="AF141" s="409">
        <v>0.13713210264649425</v>
      </c>
      <c r="AG141" s="409">
        <v>0.18395386594789326</v>
      </c>
    </row>
    <row r="142" spans="1:33" s="3" customFormat="1" x14ac:dyDescent="0.2">
      <c r="A142" s="57" t="s">
        <v>137</v>
      </c>
      <c r="B142" s="57" t="s">
        <v>138</v>
      </c>
      <c r="C142" s="409">
        <v>196000</v>
      </c>
      <c r="D142" s="409">
        <v>2.7096779684276933</v>
      </c>
      <c r="E142" s="409">
        <v>2.6387186010192996</v>
      </c>
      <c r="F142" s="409">
        <v>2.7824910120023247</v>
      </c>
      <c r="G142" s="409">
        <v>2.6167992383697816</v>
      </c>
      <c r="H142" s="409">
        <v>2.8057582880345917</v>
      </c>
      <c r="I142" s="409">
        <v>0.29268292682926828</v>
      </c>
      <c r="J142" s="409">
        <v>0.26972188126013619</v>
      </c>
      <c r="K142" s="409">
        <v>0.31759238943148077</v>
      </c>
      <c r="L142" s="409">
        <v>0.26289056508777353</v>
      </c>
      <c r="M142" s="409">
        <v>0.32584051045999801</v>
      </c>
      <c r="N142" s="409">
        <v>0.10617009981904275</v>
      </c>
      <c r="O142" s="409">
        <v>9.2697463189458762E-2</v>
      </c>
      <c r="P142" s="409">
        <v>0.12159846437254632</v>
      </c>
      <c r="Q142" s="409">
        <v>8.8836390669999155E-2</v>
      </c>
      <c r="R142" s="409">
        <v>0.12688165791275371</v>
      </c>
      <c r="S142" s="409">
        <v>1.9574447261226317E-2</v>
      </c>
      <c r="T142" s="409">
        <v>1.4283778317740779E-2</v>
      </c>
      <c r="U142" s="409">
        <v>2.6824238486934594E-2</v>
      </c>
      <c r="V142" s="409">
        <v>1.2953082895335574E-2</v>
      </c>
      <c r="W142" s="409">
        <v>2.9579523161090342E-2</v>
      </c>
      <c r="X142" s="409">
        <v>0.91191392349582612</v>
      </c>
      <c r="Y142" s="409">
        <v>0.87078231486479396</v>
      </c>
      <c r="Z142" s="409">
        <v>0.95496967667266008</v>
      </c>
      <c r="AA142" s="409">
        <v>0.85824498778127378</v>
      </c>
      <c r="AB142" s="409">
        <v>0.9689061587061476</v>
      </c>
      <c r="AC142" s="409">
        <v>0.15882961826636355</v>
      </c>
      <c r="AD142" s="409">
        <v>0.14215005493244381</v>
      </c>
      <c r="AE142" s="409">
        <v>0.17746284538739687</v>
      </c>
      <c r="AF142" s="409">
        <v>0.13728668049592885</v>
      </c>
      <c r="AG142" s="409">
        <v>0.18374683989337415</v>
      </c>
    </row>
    <row r="143" spans="1:33" s="3" customFormat="1" x14ac:dyDescent="0.2">
      <c r="A143" s="57" t="s">
        <v>137</v>
      </c>
      <c r="B143" s="57" t="s">
        <v>138</v>
      </c>
      <c r="C143" s="409">
        <v>199000</v>
      </c>
      <c r="D143" s="409">
        <v>2.7096779684276933</v>
      </c>
      <c r="E143" s="409">
        <v>2.6392486212374724</v>
      </c>
      <c r="F143" s="409">
        <v>2.7819330474567567</v>
      </c>
      <c r="G143" s="409">
        <v>2.6174901472107188</v>
      </c>
      <c r="H143" s="409">
        <v>2.8050191156337378</v>
      </c>
      <c r="I143" s="409">
        <v>0.29268292682926828</v>
      </c>
      <c r="J143" s="409">
        <v>0.26988858971736318</v>
      </c>
      <c r="K143" s="409">
        <v>0.31739630842015432</v>
      </c>
      <c r="L143" s="409">
        <v>0.26310401433515529</v>
      </c>
      <c r="M143" s="409">
        <v>0.32557633091574467</v>
      </c>
      <c r="N143" s="409">
        <v>0.10617009981904275</v>
      </c>
      <c r="O143" s="409">
        <v>9.2792551706659274E-2</v>
      </c>
      <c r="P143" s="409">
        <v>0.12147389308893917</v>
      </c>
      <c r="Q143" s="409">
        <v>8.8955978458005569E-2</v>
      </c>
      <c r="R143" s="409">
        <v>0.12671114947660272</v>
      </c>
      <c r="S143" s="409">
        <v>1.9574447261226317E-2</v>
      </c>
      <c r="T143" s="409">
        <v>1.4317597809628985E-2</v>
      </c>
      <c r="U143" s="409">
        <v>2.6760885058396806E-2</v>
      </c>
      <c r="V143" s="409">
        <v>1.2993052730313695E-2</v>
      </c>
      <c r="W143" s="409">
        <v>2.948854430017098E-2</v>
      </c>
      <c r="X143" s="409">
        <v>0.91191392349582612</v>
      </c>
      <c r="Y143" s="409">
        <v>0.87108646382241428</v>
      </c>
      <c r="Z143" s="409">
        <v>0.95463652107077057</v>
      </c>
      <c r="AA143" s="409">
        <v>0.8586389464216615</v>
      </c>
      <c r="AB143" s="409">
        <v>0.96846210174369884</v>
      </c>
      <c r="AC143" s="409">
        <v>0.15882961826636355</v>
      </c>
      <c r="AD143" s="409">
        <v>0.14226932460395167</v>
      </c>
      <c r="AE143" s="409">
        <v>0.17731412406652197</v>
      </c>
      <c r="AF143" s="409">
        <v>0.13743792382882802</v>
      </c>
      <c r="AG143" s="409">
        <v>0.18354472965558516</v>
      </c>
    </row>
    <row r="144" spans="1:33" s="3" customFormat="1" x14ac:dyDescent="0.2">
      <c r="A144" s="57" t="s">
        <v>137</v>
      </c>
      <c r="B144" s="57" t="s">
        <v>138</v>
      </c>
      <c r="C144" s="409">
        <v>202000</v>
      </c>
      <c r="D144" s="409">
        <v>2.7096779684276933</v>
      </c>
      <c r="E144" s="409">
        <v>2.6397668906361806</v>
      </c>
      <c r="F144" s="409">
        <v>2.7813876637443946</v>
      </c>
      <c r="G144" s="409">
        <v>2.6181657800118932</v>
      </c>
      <c r="H144" s="409">
        <v>2.8042966527966486</v>
      </c>
      <c r="I144" s="409">
        <v>0.29268292682926828</v>
      </c>
      <c r="J144" s="409">
        <v>0.27005167181323453</v>
      </c>
      <c r="K144" s="409">
        <v>0.31720472620569434</v>
      </c>
      <c r="L144" s="409">
        <v>0.26331286227218614</v>
      </c>
      <c r="M144" s="409">
        <v>0.32531825947285131</v>
      </c>
      <c r="N144" s="409">
        <v>0.10617009981904275</v>
      </c>
      <c r="O144" s="409">
        <v>9.2885611356366374E-2</v>
      </c>
      <c r="P144" s="409">
        <v>0.12135222638190681</v>
      </c>
      <c r="Q144" s="409">
        <v>8.907305454236715E-2</v>
      </c>
      <c r="R144" s="409">
        <v>0.1265446651889181</v>
      </c>
      <c r="S144" s="409">
        <v>1.9574447261226317E-2</v>
      </c>
      <c r="T144" s="409">
        <v>1.4350744487646734E-2</v>
      </c>
      <c r="U144" s="409">
        <v>2.669908167269016E-2</v>
      </c>
      <c r="V144" s="409">
        <v>1.3032260112590949E-2</v>
      </c>
      <c r="W144" s="409">
        <v>2.9399842961770888E-2</v>
      </c>
      <c r="X144" s="409">
        <v>0.91191392349582612</v>
      </c>
      <c r="Y144" s="409">
        <v>0.87138391476604382</v>
      </c>
      <c r="Z144" s="409">
        <v>0.95431092504998027</v>
      </c>
      <c r="AA144" s="409">
        <v>0.85902427182312135</v>
      </c>
      <c r="AB144" s="409">
        <v>0.96802816604027453</v>
      </c>
      <c r="AC144" s="409">
        <v>0.15882961826636355</v>
      </c>
      <c r="AD144" s="409">
        <v>0.14238602658610749</v>
      </c>
      <c r="AE144" s="409">
        <v>0.17716884521982959</v>
      </c>
      <c r="AF144" s="409">
        <v>0.13758595193114495</v>
      </c>
      <c r="AG144" s="409">
        <v>0.183347345496918</v>
      </c>
    </row>
    <row r="145" spans="1:33" s="3" customFormat="1" x14ac:dyDescent="0.2">
      <c r="A145" s="57" t="s">
        <v>137</v>
      </c>
      <c r="B145" s="57" t="s">
        <v>138</v>
      </c>
      <c r="C145" s="409">
        <v>205000</v>
      </c>
      <c r="D145" s="409">
        <v>2.7096779684276933</v>
      </c>
      <c r="E145" s="409">
        <v>2.6402738377986754</v>
      </c>
      <c r="F145" s="409">
        <v>2.7808543958430434</v>
      </c>
      <c r="G145" s="409">
        <v>2.6188266927191188</v>
      </c>
      <c r="H145" s="409">
        <v>2.8035902806443462</v>
      </c>
      <c r="I145" s="409">
        <v>0.29268292682926828</v>
      </c>
      <c r="J145" s="409">
        <v>0.27021125781192246</v>
      </c>
      <c r="K145" s="409">
        <v>0.3170174742225994</v>
      </c>
      <c r="L145" s="409">
        <v>0.26351727298244493</v>
      </c>
      <c r="M145" s="409">
        <v>0.32506606589807974</v>
      </c>
      <c r="N145" s="409">
        <v>0.10617009981904275</v>
      </c>
      <c r="O145" s="409">
        <v>9.2976713887918089E-2</v>
      </c>
      <c r="P145" s="409">
        <v>0.12123335405706703</v>
      </c>
      <c r="Q145" s="409">
        <v>8.9187706610828366E-2</v>
      </c>
      <c r="R145" s="409">
        <v>0.12638205096408789</v>
      </c>
      <c r="S145" s="409">
        <v>1.9574447261226317E-2</v>
      </c>
      <c r="T145" s="409">
        <v>1.4383240805946693E-2</v>
      </c>
      <c r="U145" s="409">
        <v>2.6638767363892701E-2</v>
      </c>
      <c r="V145" s="409">
        <v>1.3070729597890107E-2</v>
      </c>
      <c r="W145" s="409">
        <v>2.9313328077059678E-2</v>
      </c>
      <c r="X145" s="409">
        <v>0.91191392349582612</v>
      </c>
      <c r="Y145" s="409">
        <v>0.8716749106854571</v>
      </c>
      <c r="Z145" s="409">
        <v>0.95399260779632611</v>
      </c>
      <c r="AA145" s="409">
        <v>0.85940127594985571</v>
      </c>
      <c r="AB145" s="409">
        <v>0.96760397430607492</v>
      </c>
      <c r="AC145" s="409">
        <v>0.15882961826636355</v>
      </c>
      <c r="AD145" s="409">
        <v>0.14250025234542274</v>
      </c>
      <c r="AE145" s="409">
        <v>0.1770268789763402</v>
      </c>
      <c r="AF145" s="409">
        <v>0.13773087816823024</v>
      </c>
      <c r="AG145" s="409">
        <v>0.18315450772423317</v>
      </c>
    </row>
    <row r="146" spans="1:33" s="3" customFormat="1" x14ac:dyDescent="0.2">
      <c r="A146" s="57" t="s">
        <v>137</v>
      </c>
      <c r="B146" s="57" t="s">
        <v>138</v>
      </c>
      <c r="C146" s="409">
        <v>208000</v>
      </c>
      <c r="D146" s="409">
        <v>2.7096779684276933</v>
      </c>
      <c r="E146" s="409">
        <v>2.6407698697186932</v>
      </c>
      <c r="F146" s="409">
        <v>2.78033280242223</v>
      </c>
      <c r="G146" s="409">
        <v>2.6194734133248749</v>
      </c>
      <c r="H146" s="409">
        <v>2.8028994118818327</v>
      </c>
      <c r="I146" s="409">
        <v>0.29268292682926828</v>
      </c>
      <c r="J146" s="409">
        <v>0.27036747150060364</v>
      </c>
      <c r="K146" s="409">
        <v>0.31683439259201501</v>
      </c>
      <c r="L146" s="409">
        <v>0.26371740244210212</v>
      </c>
      <c r="M146" s="409">
        <v>0.32481953188180474</v>
      </c>
      <c r="N146" s="409">
        <v>0.10617009981904275</v>
      </c>
      <c r="O146" s="409">
        <v>9.3065927530962392E-2</v>
      </c>
      <c r="P146" s="409">
        <v>0.12111717165767019</v>
      </c>
      <c r="Q146" s="409">
        <v>8.930001809750733E-2</v>
      </c>
      <c r="R146" s="409">
        <v>0.12622316080065035</v>
      </c>
      <c r="S146" s="409">
        <v>1.9574447261226317E-2</v>
      </c>
      <c r="T146" s="409">
        <v>1.4415108171850356E-2</v>
      </c>
      <c r="U146" s="409">
        <v>2.6579884434705443E-2</v>
      </c>
      <c r="V146" s="409">
        <v>1.3108484633000383E-2</v>
      </c>
      <c r="W146" s="409">
        <v>2.9228913523312819E-2</v>
      </c>
      <c r="X146" s="409">
        <v>0.91191392349582612</v>
      </c>
      <c r="Y146" s="409">
        <v>0.87195968238580712</v>
      </c>
      <c r="Z146" s="409">
        <v>0.95368130286259123</v>
      </c>
      <c r="AA146" s="409">
        <v>0.85977025517542072</v>
      </c>
      <c r="AB146" s="409">
        <v>0.96718916861061166</v>
      </c>
      <c r="AC146" s="409">
        <v>0.15882961826636355</v>
      </c>
      <c r="AD146" s="409">
        <v>0.14261208883318618</v>
      </c>
      <c r="AE146" s="409">
        <v>0.17688810219589846</v>
      </c>
      <c r="AF146" s="409">
        <v>0.13787281035864504</v>
      </c>
      <c r="AG146" s="409">
        <v>0.18296604601766125</v>
      </c>
    </row>
    <row r="147" spans="1:33" s="3" customFormat="1" x14ac:dyDescent="0.2">
      <c r="A147" s="57" t="s">
        <v>137</v>
      </c>
      <c r="B147" s="57" t="s">
        <v>138</v>
      </c>
      <c r="C147" s="409">
        <v>211000</v>
      </c>
      <c r="D147" s="409">
        <v>2.7096779684276933</v>
      </c>
      <c r="E147" s="409">
        <v>2.6412553731797423</v>
      </c>
      <c r="F147" s="409">
        <v>2.7798224643144733</v>
      </c>
      <c r="G147" s="409">
        <v>2.6201064436512227</v>
      </c>
      <c r="H147" s="409">
        <v>2.8022234887570732</v>
      </c>
      <c r="I147" s="409">
        <v>0.29268292682926828</v>
      </c>
      <c r="J147" s="409">
        <v>0.27052043059850184</v>
      </c>
      <c r="K147" s="409">
        <v>0.31665532955560949</v>
      </c>
      <c r="L147" s="409">
        <v>0.26391339902906508</v>
      </c>
      <c r="M147" s="409">
        <v>0.32457845025758314</v>
      </c>
      <c r="N147" s="409">
        <v>0.10617009981904275</v>
      </c>
      <c r="O147" s="409">
        <v>9.3153317215073361E-2</v>
      </c>
      <c r="P147" s="409">
        <v>0.12100358008731198</v>
      </c>
      <c r="Q147" s="409">
        <v>8.941006844564775E-2</v>
      </c>
      <c r="R147" s="409">
        <v>0.12606785624623865</v>
      </c>
      <c r="S147" s="409">
        <v>1.9574447261226317E-2</v>
      </c>
      <c r="T147" s="409">
        <v>1.4446367008222194E-2</v>
      </c>
      <c r="U147" s="409">
        <v>2.6522378236133855E-2</v>
      </c>
      <c r="V147" s="409">
        <v>1.3145547619945817E-2</v>
      </c>
      <c r="W147" s="409">
        <v>2.9146517786967013E-2</v>
      </c>
      <c r="X147" s="409">
        <v>0.91191392349582612</v>
      </c>
      <c r="Y147" s="409">
        <v>0.87223844926292404</v>
      </c>
      <c r="Z147" s="409">
        <v>0.95337675723788073</v>
      </c>
      <c r="AA147" s="409">
        <v>0.86013149127178423</v>
      </c>
      <c r="AB147" s="409">
        <v>0.96678340912574068</v>
      </c>
      <c r="AC147" s="409">
        <v>0.15882961826636355</v>
      </c>
      <c r="AD147" s="409">
        <v>0.14272161876878708</v>
      </c>
      <c r="AE147" s="409">
        <v>0.17675239802834572</v>
      </c>
      <c r="AF147" s="409">
        <v>0.13801185111945771</v>
      </c>
      <c r="AG147" s="409">
        <v>0.18278179881329093</v>
      </c>
    </row>
    <row r="148" spans="1:33" s="3" customFormat="1" x14ac:dyDescent="0.2">
      <c r="A148" s="57" t="s">
        <v>137</v>
      </c>
      <c r="B148" s="57" t="s">
        <v>138</v>
      </c>
      <c r="C148" s="409">
        <v>214000</v>
      </c>
      <c r="D148" s="409">
        <v>2.7096779684276933</v>
      </c>
      <c r="E148" s="409">
        <v>2.6417307160281478</v>
      </c>
      <c r="F148" s="409">
        <v>2.7793229831053674</v>
      </c>
      <c r="G148" s="409">
        <v>2.6207262609956041</v>
      </c>
      <c r="H148" s="409">
        <v>2.8015619811788213</v>
      </c>
      <c r="I148" s="409">
        <v>0.29268292682926828</v>
      </c>
      <c r="J148" s="409">
        <v>0.2706702471347523</v>
      </c>
      <c r="K148" s="409">
        <v>0.31648014095384047</v>
      </c>
      <c r="L148" s="409">
        <v>0.26410540399351246</v>
      </c>
      <c r="M148" s="409">
        <v>0.32434262428315225</v>
      </c>
      <c r="N148" s="409">
        <v>0.10617009981904275</v>
      </c>
      <c r="O148" s="409">
        <v>9.3238944772810431E-2</v>
      </c>
      <c r="P148" s="409">
        <v>0.12089248526246532</v>
      </c>
      <c r="Q148" s="409">
        <v>8.9517933350744192E-2</v>
      </c>
      <c r="R148" s="409">
        <v>0.12591600590505536</v>
      </c>
      <c r="S148" s="409">
        <v>1.9574447261226317E-2</v>
      </c>
      <c r="T148" s="409">
        <v>1.4477036811337485E-2</v>
      </c>
      <c r="U148" s="409">
        <v>2.6466196964960359E-2</v>
      </c>
      <c r="V148" s="409">
        <v>1.3181939975642867E-2</v>
      </c>
      <c r="W148" s="409">
        <v>2.9066063654129566E-2</v>
      </c>
      <c r="X148" s="409">
        <v>0.91191392349582612</v>
      </c>
      <c r="Y148" s="409">
        <v>0.87251142001911663</v>
      </c>
      <c r="Z148" s="409">
        <v>0.95307873048974479</v>
      </c>
      <c r="AA148" s="409">
        <v>0.86048525232269057</v>
      </c>
      <c r="AB148" s="409">
        <v>0.96638637296692853</v>
      </c>
      <c r="AC148" s="409">
        <v>0.15882961826636355</v>
      </c>
      <c r="AD148" s="409">
        <v>0.14282892090156885</v>
      </c>
      <c r="AE148" s="409">
        <v>0.17661965550740971</v>
      </c>
      <c r="AF148" s="409">
        <v>0.13814809818556337</v>
      </c>
      <c r="AG148" s="409">
        <v>0.18260161273471209</v>
      </c>
    </row>
    <row r="149" spans="1:33" s="3" customFormat="1" x14ac:dyDescent="0.2">
      <c r="A149" s="57" t="s">
        <v>137</v>
      </c>
      <c r="B149" s="57" t="s">
        <v>138</v>
      </c>
      <c r="C149" s="409">
        <v>217000</v>
      </c>
      <c r="D149" s="409">
        <v>2.7096779684276933</v>
      </c>
      <c r="E149" s="409">
        <v>2.6421962483493995</v>
      </c>
      <c r="F149" s="409">
        <v>2.778833979831711</v>
      </c>
      <c r="G149" s="409">
        <v>2.6213333196518049</v>
      </c>
      <c r="H149" s="409">
        <v>2.8009143849788662</v>
      </c>
      <c r="I149" s="409">
        <v>0.29268292682926828</v>
      </c>
      <c r="J149" s="409">
        <v>0.27081702779786032</v>
      </c>
      <c r="K149" s="409">
        <v>0.31630868974456061</v>
      </c>
      <c r="L149" s="409">
        <v>0.26429355189323578</v>
      </c>
      <c r="M149" s="409">
        <v>0.32411186697722916</v>
      </c>
      <c r="N149" s="409">
        <v>0.10617009981904275</v>
      </c>
      <c r="O149" s="409">
        <v>9.3322869127678731E-2</v>
      </c>
      <c r="P149" s="409">
        <v>0.12078379779208971</v>
      </c>
      <c r="Q149" s="409">
        <v>8.9623684985753502E-2</v>
      </c>
      <c r="R149" s="409">
        <v>0.12576748498394766</v>
      </c>
      <c r="S149" s="409">
        <v>1.9574447261226317E-2</v>
      </c>
      <c r="T149" s="409">
        <v>1.4507136204625138E-2</v>
      </c>
      <c r="U149" s="409">
        <v>2.6411291477341153E-2</v>
      </c>
      <c r="V149" s="409">
        <v>1.3217682187419073E-2</v>
      </c>
      <c r="W149" s="409">
        <v>2.8987477925949409E-2</v>
      </c>
      <c r="X149" s="409">
        <v>0.91191392349582612</v>
      </c>
      <c r="Y149" s="409">
        <v>0.87277879332479558</v>
      </c>
      <c r="Z149" s="409">
        <v>0.95278699397226241</v>
      </c>
      <c r="AA149" s="409">
        <v>0.86083179356807904</v>
      </c>
      <c r="AB149" s="409">
        <v>0.96599775312381353</v>
      </c>
      <c r="AC149" s="409">
        <v>0.15882961826636355</v>
      </c>
      <c r="AD149" s="409">
        <v>0.14293407025311203</v>
      </c>
      <c r="AE149" s="409">
        <v>0.17648976917613068</v>
      </c>
      <c r="AF149" s="409">
        <v>0.13828164470531007</v>
      </c>
      <c r="AG149" s="409">
        <v>0.18242534206891772</v>
      </c>
    </row>
    <row r="150" spans="1:33" s="3" customFormat="1" x14ac:dyDescent="0.2">
      <c r="A150" s="57" t="s">
        <v>137</v>
      </c>
      <c r="B150" s="57" t="s">
        <v>138</v>
      </c>
      <c r="C150" s="409">
        <v>220000</v>
      </c>
      <c r="D150" s="409">
        <v>2.7096779684276933</v>
      </c>
      <c r="E150" s="409">
        <v>2.6426523035563676</v>
      </c>
      <c r="F150" s="409">
        <v>2.7783550937780457</v>
      </c>
      <c r="G150" s="409">
        <v>2.6219280523171373</v>
      </c>
      <c r="H150" s="409">
        <v>2.800280220305813</v>
      </c>
      <c r="I150" s="409">
        <v>0.29268292682926828</v>
      </c>
      <c r="J150" s="409">
        <v>0.27096087425924753</v>
      </c>
      <c r="K150" s="409">
        <v>0.31614084555833083</v>
      </c>
      <c r="L150" s="409">
        <v>0.26447797099686038</v>
      </c>
      <c r="M150" s="409">
        <v>0.32388600050707356</v>
      </c>
      <c r="N150" s="409">
        <v>0.10617009981904275</v>
      </c>
      <c r="O150" s="409">
        <v>9.3405146468301725E-2</v>
      </c>
      <c r="P150" s="409">
        <v>0.1206774326818628</v>
      </c>
      <c r="Q150" s="409">
        <v>8.9727392209935697E-2</v>
      </c>
      <c r="R150" s="409">
        <v>0.1256221748735655</v>
      </c>
      <c r="S150" s="409">
        <v>1.9574447261226317E-2</v>
      </c>
      <c r="T150" s="409">
        <v>1.4536682988629861E-2</v>
      </c>
      <c r="U150" s="409">
        <v>2.6357615117037495E-2</v>
      </c>
      <c r="V150" s="409">
        <v>1.3252793864729729E-2</v>
      </c>
      <c r="W150" s="409">
        <v>2.891069115653502E-2</v>
      </c>
      <c r="X150" s="409">
        <v>0.91191392349582612</v>
      </c>
      <c r="Y150" s="409">
        <v>0.8730407584307095</v>
      </c>
      <c r="Z150" s="409">
        <v>0.95250133009417404</v>
      </c>
      <c r="AA150" s="409">
        <v>0.86117135818563517</v>
      </c>
      <c r="AB150" s="409">
        <v>0.9656172574720413</v>
      </c>
      <c r="AC150" s="409">
        <v>0.15882961826636355</v>
      </c>
      <c r="AD150" s="409">
        <v>0.14303713834165518</v>
      </c>
      <c r="AE150" s="409">
        <v>0.1763626387409738</v>
      </c>
      <c r="AF150" s="409">
        <v>0.13841257951448444</v>
      </c>
      <c r="AG150" s="409">
        <v>0.18225284828253888</v>
      </c>
    </row>
    <row r="151" spans="1:33" s="3" customFormat="1" x14ac:dyDescent="0.2">
      <c r="A151" s="57" t="s">
        <v>137</v>
      </c>
      <c r="B151" s="57" t="s">
        <v>138</v>
      </c>
      <c r="C151" s="409">
        <v>223000</v>
      </c>
      <c r="D151" s="409">
        <v>2.7096779684276933</v>
      </c>
      <c r="E151" s="409">
        <v>2.6430991993970805</v>
      </c>
      <c r="F151" s="409">
        <v>2.7778859813629242</v>
      </c>
      <c r="G151" s="409">
        <v>2.6225108713957641</v>
      </c>
      <c r="H151" s="409">
        <v>2.7996590301387805</v>
      </c>
      <c r="I151" s="409">
        <v>0.29268292682926828</v>
      </c>
      <c r="J151" s="409">
        <v>0.27110188347312669</v>
      </c>
      <c r="K151" s="409">
        <v>0.31597648428718189</v>
      </c>
      <c r="L151" s="409">
        <v>0.26465878365771567</v>
      </c>
      <c r="M151" s="409">
        <v>0.32366485562228986</v>
      </c>
      <c r="N151" s="409">
        <v>0.10617009981904275</v>
      </c>
      <c r="O151" s="409">
        <v>9.3485830409987355E-2</v>
      </c>
      <c r="P151" s="409">
        <v>0.12057330906083334</v>
      </c>
      <c r="Q151" s="409">
        <v>8.9829120762714973E-2</v>
      </c>
      <c r="R151" s="409">
        <v>0.12547996276144979</v>
      </c>
      <c r="S151" s="409">
        <v>1.9574447261226317E-2</v>
      </c>
      <c r="T151" s="409">
        <v>1.4565694187505238E-2</v>
      </c>
      <c r="U151" s="409">
        <v>2.6305123556947755E-2</v>
      </c>
      <c r="V151" s="409">
        <v>1.3287293787377853E-2</v>
      </c>
      <c r="W151" s="409">
        <v>2.8835637411348706E-2</v>
      </c>
      <c r="X151" s="409">
        <v>0.91191392349582612</v>
      </c>
      <c r="Y151" s="409">
        <v>0.87329749573508797</v>
      </c>
      <c r="Z151" s="409">
        <v>0.95222153164176326</v>
      </c>
      <c r="AA151" s="409">
        <v>0.86150417801493551</v>
      </c>
      <c r="AB151" s="409">
        <v>0.96524460785919142</v>
      </c>
      <c r="AC151" s="409">
        <v>0.15882961826636355</v>
      </c>
      <c r="AD151" s="409">
        <v>0.14313819339019015</v>
      </c>
      <c r="AE151" s="409">
        <v>0.1762381687520703</v>
      </c>
      <c r="AF151" s="409">
        <v>0.13854098739050857</v>
      </c>
      <c r="AG151" s="409">
        <v>0.18208399957480106</v>
      </c>
    </row>
    <row r="152" spans="1:33" s="3" customFormat="1" x14ac:dyDescent="0.2">
      <c r="A152" s="57" t="s">
        <v>137</v>
      </c>
      <c r="B152" s="57" t="s">
        <v>138</v>
      </c>
      <c r="C152" s="409">
        <v>226000</v>
      </c>
      <c r="D152" s="409">
        <v>2.7096779684276933</v>
      </c>
      <c r="E152" s="409">
        <v>2.6435372388890159</v>
      </c>
      <c r="F152" s="409">
        <v>2.7774263151071157</v>
      </c>
      <c r="G152" s="409">
        <v>2.6230821702071068</v>
      </c>
      <c r="H152" s="409">
        <v>2.7990503789105876</v>
      </c>
      <c r="I152" s="409">
        <v>0.29268292682926828</v>
      </c>
      <c r="J152" s="409">
        <v>0.27124014795472901</v>
      </c>
      <c r="K152" s="409">
        <v>0.31581548770389428</v>
      </c>
      <c r="L152" s="409">
        <v>0.2648361066608465</v>
      </c>
      <c r="M152" s="409">
        <v>0.32344827113080282</v>
      </c>
      <c r="N152" s="409">
        <v>0.10617009981904275</v>
      </c>
      <c r="O152" s="409">
        <v>9.3564972144754704E-2</v>
      </c>
      <c r="P152" s="409">
        <v>0.12047134992851684</v>
      </c>
      <c r="Q152" s="409">
        <v>8.9928933443817291E-2</v>
      </c>
      <c r="R152" s="409">
        <v>0.12534074127421968</v>
      </c>
      <c r="S152" s="409">
        <v>1.9574447261226317E-2</v>
      </c>
      <c r="T152" s="409">
        <v>1.4594186092319923E-2</v>
      </c>
      <c r="U152" s="409">
        <v>2.6253774652744664E-2</v>
      </c>
      <c r="V152" s="409">
        <v>1.3321199950514952E-2</v>
      </c>
      <c r="W152" s="409">
        <v>2.8762254044221981E-2</v>
      </c>
      <c r="X152" s="409">
        <v>0.91191392349582612</v>
      </c>
      <c r="Y152" s="409">
        <v>0.87354917730957005</v>
      </c>
      <c r="Z152" s="409">
        <v>0.95194740115171028</v>
      </c>
      <c r="AA152" s="409">
        <v>0.86183047422910397</v>
      </c>
      <c r="AB152" s="409">
        <v>0.96487953925831182</v>
      </c>
      <c r="AC152" s="409">
        <v>0.15882961826636355</v>
      </c>
      <c r="AD152" s="409">
        <v>0.14323730051962075</v>
      </c>
      <c r="AE152" s="409">
        <v>0.1761162683072901</v>
      </c>
      <c r="AF152" s="409">
        <v>0.13866694928851767</v>
      </c>
      <c r="AG152" s="409">
        <v>0.18191867046395846</v>
      </c>
    </row>
    <row r="153" spans="1:33" s="3" customFormat="1" x14ac:dyDescent="0.2">
      <c r="A153" s="57" t="s">
        <v>137</v>
      </c>
      <c r="B153" s="57" t="s">
        <v>138</v>
      </c>
      <c r="C153" s="409">
        <v>229000</v>
      </c>
      <c r="D153" s="409">
        <v>2.7096779684276933</v>
      </c>
      <c r="E153" s="409">
        <v>2.6439667111861356</v>
      </c>
      <c r="F153" s="409">
        <v>2.7769757826767174</v>
      </c>
      <c r="G153" s="409">
        <v>2.6236423241074118</v>
      </c>
      <c r="H153" s="409">
        <v>2.7984538512310224</v>
      </c>
      <c r="I153" s="409">
        <v>0.29268292682926828</v>
      </c>
      <c r="J153" s="409">
        <v>0.27137575603870701</v>
      </c>
      <c r="K153" s="409">
        <v>0.31565774310915728</v>
      </c>
      <c r="L153" s="409">
        <v>0.26501005154542329</v>
      </c>
      <c r="M153" s="409">
        <v>0.32323609341335074</v>
      </c>
      <c r="N153" s="409">
        <v>0.10617009981904275</v>
      </c>
      <c r="O153" s="409">
        <v>9.3642620580783306E-2</v>
      </c>
      <c r="P153" s="409">
        <v>0.12037148192065418</v>
      </c>
      <c r="Q153" s="409">
        <v>9.0026890280820338E-2</v>
      </c>
      <c r="R153" s="409">
        <v>0.12520440814631212</v>
      </c>
      <c r="S153" s="409">
        <v>1.9574447261226317E-2</v>
      </c>
      <c r="T153" s="409">
        <v>1.4622174301432903E-2</v>
      </c>
      <c r="U153" s="409">
        <v>2.6203528307543803E-2</v>
      </c>
      <c r="V153" s="409">
        <v>1.3354529606674775E-2</v>
      </c>
      <c r="W153" s="409">
        <v>2.8690481491327628E-2</v>
      </c>
      <c r="X153" s="409">
        <v>0.91191392349582612</v>
      </c>
      <c r="Y153" s="409">
        <v>0.87379596738741372</v>
      </c>
      <c r="Z153" s="409">
        <v>0.95167875032962312</v>
      </c>
      <c r="AA153" s="409">
        <v>0.86215045795842593</v>
      </c>
      <c r="AB153" s="409">
        <v>0.96452179898324097</v>
      </c>
      <c r="AC153" s="409">
        <v>0.15882961826636355</v>
      </c>
      <c r="AD153" s="409">
        <v>0.1433345219282352</v>
      </c>
      <c r="AE153" s="409">
        <v>0.17599685077807709</v>
      </c>
      <c r="AF153" s="409">
        <v>0.13879054256082854</v>
      </c>
      <c r="AG153" s="409">
        <v>0.18175674140428838</v>
      </c>
    </row>
    <row r="154" spans="1:33" s="3" customFormat="1" x14ac:dyDescent="0.2">
      <c r="A154" s="57" t="s">
        <v>137</v>
      </c>
      <c r="B154" s="57" t="s">
        <v>138</v>
      </c>
      <c r="C154" s="409">
        <v>232000</v>
      </c>
      <c r="D154" s="409">
        <v>2.7096779684276933</v>
      </c>
      <c r="E154" s="409">
        <v>2.6443878923843385</v>
      </c>
      <c r="F154" s="409">
        <v>2.7765340859948373</v>
      </c>
      <c r="G154" s="409">
        <v>2.6241916915317454</v>
      </c>
      <c r="H154" s="409">
        <v>2.7978690507017143</v>
      </c>
      <c r="I154" s="409">
        <v>0.29268292682926828</v>
      </c>
      <c r="J154" s="409">
        <v>0.2715087921193643</v>
      </c>
      <c r="K154" s="409">
        <v>0.31550314300422982</v>
      </c>
      <c r="L154" s="409">
        <v>0.26518072490458489</v>
      </c>
      <c r="M154" s="409">
        <v>0.32302817597319738</v>
      </c>
      <c r="N154" s="409">
        <v>0.10617009981904275</v>
      </c>
      <c r="O154" s="409">
        <v>9.3718822472157515E-2</v>
      </c>
      <c r="P154" s="409">
        <v>0.1202736350920303</v>
      </c>
      <c r="Q154" s="409">
        <v>9.0123048685144924E-2</v>
      </c>
      <c r="R154" s="409">
        <v>0.12507086591298194</v>
      </c>
      <c r="S154" s="409">
        <v>1.9574447261226317E-2</v>
      </c>
      <c r="T154" s="409">
        <v>1.4649673758170313E-2</v>
      </c>
      <c r="U154" s="409">
        <v>2.6154346346637745E-2</v>
      </c>
      <c r="V154" s="409">
        <v>1.3387299305069544E-2</v>
      </c>
      <c r="W154" s="409">
        <v>2.8620263080612537E-2</v>
      </c>
      <c r="X154" s="409">
        <v>0.91191392349582612</v>
      </c>
      <c r="Y154" s="409">
        <v>0.87403802281714438</v>
      </c>
      <c r="Z154" s="409">
        <v>0.95141539951036291</v>
      </c>
      <c r="AA154" s="409">
        <v>0.86246433086992624</v>
      </c>
      <c r="AB154" s="409">
        <v>0.96417114596045739</v>
      </c>
      <c r="AC154" s="409">
        <v>0.15882961826636355</v>
      </c>
      <c r="AD154" s="409">
        <v>0.14342991705862743</v>
      </c>
      <c r="AE154" s="409">
        <v>0.17587983355518316</v>
      </c>
      <c r="AF154" s="409">
        <v>0.13891184116116448</v>
      </c>
      <c r="AG154" s="409">
        <v>0.18159809843101662</v>
      </c>
    </row>
    <row r="155" spans="1:33" s="3" customFormat="1" x14ac:dyDescent="0.2">
      <c r="A155" s="57" t="s">
        <v>137</v>
      </c>
      <c r="B155" s="57" t="s">
        <v>138</v>
      </c>
      <c r="C155" s="409">
        <v>235000</v>
      </c>
      <c r="D155" s="409">
        <v>2.7096779684276933</v>
      </c>
      <c r="E155" s="409">
        <v>2.6448010462704135</v>
      </c>
      <c r="F155" s="409">
        <v>2.7761009404161063</v>
      </c>
      <c r="G155" s="409">
        <v>2.6247306149630178</v>
      </c>
      <c r="H155" s="409">
        <v>2.7972955988149462</v>
      </c>
      <c r="I155" s="409">
        <v>0.29268292682926828</v>
      </c>
      <c r="J155" s="409">
        <v>0.27163933687420305</v>
      </c>
      <c r="K155" s="409">
        <v>0.31535158478695369</v>
      </c>
      <c r="L155" s="409">
        <v>0.26534822866456331</v>
      </c>
      <c r="M155" s="409">
        <v>0.32282437901808647</v>
      </c>
      <c r="N155" s="409">
        <v>0.10617009981904275</v>
      </c>
      <c r="O155" s="409">
        <v>9.3793622539694962E-2</v>
      </c>
      <c r="P155" s="409">
        <v>0.12017774271490531</v>
      </c>
      <c r="Q155" s="409">
        <v>9.0217463597420097E-2</v>
      </c>
      <c r="R155" s="409">
        <v>0.12494002162549407</v>
      </c>
      <c r="S155" s="409">
        <v>1.9574447261226317E-2</v>
      </c>
      <c r="T155" s="409">
        <v>1.4676698786015151E-2</v>
      </c>
      <c r="U155" s="409">
        <v>2.6106192401426098E-2</v>
      </c>
      <c r="V155" s="409">
        <v>1.3419524928358042E-2</v>
      </c>
      <c r="W155" s="409">
        <v>2.8551544855345112E-2</v>
      </c>
      <c r="X155" s="409">
        <v>0.91191392349582612</v>
      </c>
      <c r="Y155" s="409">
        <v>0.87427549348449707</v>
      </c>
      <c r="Z155" s="409">
        <v>0.95115717715666659</v>
      </c>
      <c r="AA155" s="409">
        <v>0.86277228570654652</v>
      </c>
      <c r="AB155" s="409">
        <v>0.96382735005271203</v>
      </c>
      <c r="AC155" s="409">
        <v>0.15882961826636355</v>
      </c>
      <c r="AD155" s="409">
        <v>0.14352354275309112</v>
      </c>
      <c r="AE155" s="409">
        <v>0.17576513781261935</v>
      </c>
      <c r="AF155" s="409">
        <v>0.13903091583487465</v>
      </c>
      <c r="AG155" s="409">
        <v>0.18144263283080295</v>
      </c>
    </row>
    <row r="156" spans="1:33" s="3" customFormat="1" x14ac:dyDescent="0.2">
      <c r="A156" s="57" t="s">
        <v>137</v>
      </c>
      <c r="B156" s="57" t="s">
        <v>138</v>
      </c>
      <c r="C156" s="409">
        <v>238000</v>
      </c>
      <c r="D156" s="409">
        <v>2.7096779684276933</v>
      </c>
      <c r="E156" s="409">
        <v>2.6452064250191349</v>
      </c>
      <c r="F156" s="409">
        <v>2.7756760739588477</v>
      </c>
      <c r="G156" s="409">
        <v>2.6252594218339973</v>
      </c>
      <c r="H156" s="409">
        <v>2.7967331339294699</v>
      </c>
      <c r="I156" s="409">
        <v>0.29268292682926828</v>
      </c>
      <c r="J156" s="409">
        <v>0.27176746747214447</v>
      </c>
      <c r="K156" s="409">
        <v>0.31520297046917828</v>
      </c>
      <c r="L156" s="409">
        <v>0.26551266034476062</v>
      </c>
      <c r="M156" s="409">
        <v>0.32262456907174958</v>
      </c>
      <c r="N156" s="409">
        <v>0.10617009981904275</v>
      </c>
      <c r="O156" s="409">
        <v>9.3867063583575799E-2</v>
      </c>
      <c r="P156" s="409">
        <v>0.12008374109175173</v>
      </c>
      <c r="Q156" s="409">
        <v>9.031018762306918E-2</v>
      </c>
      <c r="R156" s="409">
        <v>0.12481178658664085</v>
      </c>
      <c r="S156" s="409">
        <v>1.9574447261226317E-2</v>
      </c>
      <c r="T156" s="409">
        <v>1.4703263121502351E-2</v>
      </c>
      <c r="U156" s="409">
        <v>2.6059031801757119E-2</v>
      </c>
      <c r="V156" s="409">
        <v>1.3451221727076386E-2</v>
      </c>
      <c r="W156" s="409">
        <v>2.8484275410564062E-2</v>
      </c>
      <c r="X156" s="409">
        <v>0.91191392349582612</v>
      </c>
      <c r="Y156" s="409">
        <v>0.87450852270523938</v>
      </c>
      <c r="Z156" s="409">
        <v>0.95090391939289343</v>
      </c>
      <c r="AA156" s="409">
        <v>0.86307450678921038</v>
      </c>
      <c r="AB156" s="409">
        <v>0.96349019143014913</v>
      </c>
      <c r="AC156" s="409">
        <v>0.15882961826636355</v>
      </c>
      <c r="AD156" s="409">
        <v>0.14361545339841797</v>
      </c>
      <c r="AE156" s="409">
        <v>0.17565268828830227</v>
      </c>
      <c r="AF156" s="409">
        <v>0.13914783429627131</v>
      </c>
      <c r="AG156" s="409">
        <v>0.18129024083564316</v>
      </c>
    </row>
    <row r="157" spans="1:33" s="3" customFormat="1" x14ac:dyDescent="0.2">
      <c r="A157" s="57" t="s">
        <v>137</v>
      </c>
      <c r="B157" s="57" t="s">
        <v>138</v>
      </c>
      <c r="C157" s="409">
        <v>241000</v>
      </c>
      <c r="D157" s="409">
        <v>2.7096779684276933</v>
      </c>
      <c r="E157" s="409">
        <v>2.6456042698426807</v>
      </c>
      <c r="F157" s="409">
        <v>2.7752592265901952</v>
      </c>
      <c r="G157" s="409">
        <v>2.6257784253677254</v>
      </c>
      <c r="H157" s="409">
        <v>2.796181310317043</v>
      </c>
      <c r="I157" s="409">
        <v>0.29268292682926828</v>
      </c>
      <c r="J157" s="409">
        <v>0.27189325776764928</v>
      </c>
      <c r="K157" s="409">
        <v>0.31505720641383944</v>
      </c>
      <c r="L157" s="409">
        <v>0.26567411330029939</v>
      </c>
      <c r="M157" s="409">
        <v>0.32242861861253225</v>
      </c>
      <c r="N157" s="409">
        <v>0.10617009981904275</v>
      </c>
      <c r="O157" s="409">
        <v>9.3939186588422957E-2</v>
      </c>
      <c r="P157" s="409">
        <v>0.1199915693811143</v>
      </c>
      <c r="Q157" s="409">
        <v>9.0401271158886271E-2</v>
      </c>
      <c r="R157" s="409">
        <v>0.12468607610489567</v>
      </c>
      <c r="S157" s="409">
        <v>1.9574447261226317E-2</v>
      </c>
      <c r="T157" s="409">
        <v>1.4729379944994661E-2</v>
      </c>
      <c r="U157" s="409">
        <v>2.601283147597238E-2</v>
      </c>
      <c r="V157" s="409">
        <v>1.3482404351906001E-2</v>
      </c>
      <c r="W157" s="409">
        <v>2.8418405741333575E-2</v>
      </c>
      <c r="X157" s="409">
        <v>0.91191392349582612</v>
      </c>
      <c r="Y157" s="409">
        <v>0.87473724759122606</v>
      </c>
      <c r="Z157" s="409">
        <v>0.95065546957102709</v>
      </c>
      <c r="AA157" s="409">
        <v>0.8633711704847592</v>
      </c>
      <c r="AB157" s="409">
        <v>0.96315945998502739</v>
      </c>
      <c r="AC157" s="409">
        <v>0.15882961826636355</v>
      </c>
      <c r="AD157" s="409">
        <v>0.14370570106094419</v>
      </c>
      <c r="AE157" s="409">
        <v>0.17554241308002086</v>
      </c>
      <c r="AF157" s="409">
        <v>0.13926266139410451</v>
      </c>
      <c r="AG157" s="409">
        <v>0.18114082333825046</v>
      </c>
    </row>
    <row r="158" spans="1:33" s="3" customFormat="1" x14ac:dyDescent="0.2">
      <c r="A158" s="57" t="s">
        <v>137</v>
      </c>
      <c r="B158" s="57" t="s">
        <v>138</v>
      </c>
      <c r="C158" s="409">
        <v>244000</v>
      </c>
      <c r="D158" s="409">
        <v>2.7096779684276933</v>
      </c>
      <c r="E158" s="409">
        <v>2.6459948115961995</v>
      </c>
      <c r="F158" s="409">
        <v>2.7748501495599145</v>
      </c>
      <c r="G158" s="409">
        <v>2.6262879253612446</v>
      </c>
      <c r="H158" s="409">
        <v>2.7956397972739944</v>
      </c>
      <c r="I158" s="409">
        <v>0.29268292682926828</v>
      </c>
      <c r="J158" s="409">
        <v>0.27201677848185424</v>
      </c>
      <c r="K158" s="409">
        <v>0.31491420309009671</v>
      </c>
      <c r="L158" s="409">
        <v>0.26583267694842577</v>
      </c>
      <c r="M158" s="409">
        <v>0.32223640573693146</v>
      </c>
      <c r="N158" s="409">
        <v>0.10617009981904275</v>
      </c>
      <c r="O158" s="409">
        <v>9.4010030821425644E-2</v>
      </c>
      <c r="P158" s="409">
        <v>0.11990116943552193</v>
      </c>
      <c r="Q158" s="409">
        <v>9.0490762511303779E-2</v>
      </c>
      <c r="R158" s="409">
        <v>0.12456280926567394</v>
      </c>
      <c r="S158" s="409">
        <v>1.9574447261226317E-2</v>
      </c>
      <c r="T158" s="409">
        <v>1.4755061909499389E-2</v>
      </c>
      <c r="U158" s="409">
        <v>2.5967559858013987E-2</v>
      </c>
      <c r="V158" s="409">
        <v>1.3513086883938203E-2</v>
      </c>
      <c r="W158" s="409">
        <v>2.8353889101815487E-2</v>
      </c>
      <c r="X158" s="409">
        <v>0.91191392349582612</v>
      </c>
      <c r="Y158" s="409">
        <v>0.8749617993918124</v>
      </c>
      <c r="Z158" s="409">
        <v>0.95041167786633207</v>
      </c>
      <c r="AA158" s="409">
        <v>0.86366244564246597</v>
      </c>
      <c r="AB158" s="409">
        <v>0.96283495478651482</v>
      </c>
      <c r="AC158" s="409">
        <v>0.15882961826636355</v>
      </c>
      <c r="AD158" s="409">
        <v>0.14379433561261373</v>
      </c>
      <c r="AE158" s="409">
        <v>0.17543424345547617</v>
      </c>
      <c r="AF158" s="409">
        <v>0.13937545926610312</v>
      </c>
      <c r="AG158" s="409">
        <v>0.18099428562715944</v>
      </c>
    </row>
    <row r="159" spans="1:33" s="3" customFormat="1" x14ac:dyDescent="0.2">
      <c r="A159" s="57" t="s">
        <v>137</v>
      </c>
      <c r="B159" s="57" t="s">
        <v>138</v>
      </c>
      <c r="C159" s="409">
        <v>247000</v>
      </c>
      <c r="D159" s="409">
        <v>2.7096779684276933</v>
      </c>
      <c r="E159" s="409">
        <v>2.6463782713429542</v>
      </c>
      <c r="F159" s="409">
        <v>2.774448604779034</v>
      </c>
      <c r="G159" s="409">
        <v>2.6267882089171133</v>
      </c>
      <c r="H159" s="409">
        <v>2.7951082782926373</v>
      </c>
      <c r="I159" s="409">
        <v>0.29268292682926828</v>
      </c>
      <c r="J159" s="409">
        <v>0.27213809737173861</v>
      </c>
      <c r="K159" s="409">
        <v>0.31477387484508451</v>
      </c>
      <c r="L159" s="409">
        <v>0.2659884369800235</v>
      </c>
      <c r="M159" s="409">
        <v>0.32204781384604447</v>
      </c>
      <c r="N159" s="409">
        <v>0.10617009981904275</v>
      </c>
      <c r="O159" s="409">
        <v>9.4079633924044254E-2</v>
      </c>
      <c r="P159" s="409">
        <v>0.11981248565047851</v>
      </c>
      <c r="Q159" s="409">
        <v>9.0578708006989417E-2</v>
      </c>
      <c r="R159" s="409">
        <v>0.12444190871831497</v>
      </c>
      <c r="S159" s="409">
        <v>1.9574447261226317E-2</v>
      </c>
      <c r="T159" s="409">
        <v>1.4780321167672179E-2</v>
      </c>
      <c r="U159" s="409">
        <v>2.5923186801014027E-2</v>
      </c>
      <c r="V159" s="409">
        <v>1.3543282863081573E-2</v>
      </c>
      <c r="W159" s="409">
        <v>2.8290680874263018E-2</v>
      </c>
      <c r="X159" s="409">
        <v>0.91191392349582612</v>
      </c>
      <c r="Y159" s="409">
        <v>0.8751823038125619</v>
      </c>
      <c r="Z159" s="409">
        <v>0.95017240090029731</v>
      </c>
      <c r="AA159" s="409">
        <v>0.86394849400160101</v>
      </c>
      <c r="AB159" s="409">
        <v>0.96251648357236119</v>
      </c>
      <c r="AC159" s="409">
        <v>0.15882961826636355</v>
      </c>
      <c r="AD159" s="409">
        <v>0.14388140484875572</v>
      </c>
      <c r="AE159" s="409">
        <v>0.17532811367526219</v>
      </c>
      <c r="AF159" s="409">
        <v>0.13948628748342676</v>
      </c>
      <c r="AG159" s="409">
        <v>0.18085053713996124</v>
      </c>
    </row>
    <row r="160" spans="1:33" s="3" customFormat="1" x14ac:dyDescent="0.2">
      <c r="A160" s="57" t="s">
        <v>137</v>
      </c>
      <c r="B160" s="57" t="s">
        <v>138</v>
      </c>
      <c r="C160" s="409">
        <v>250000</v>
      </c>
      <c r="D160" s="409">
        <v>2.7096779684276933</v>
      </c>
      <c r="E160" s="409">
        <v>2.6467548608822264</v>
      </c>
      <c r="F160" s="409">
        <v>2.7740543642397846</v>
      </c>
      <c r="G160" s="409">
        <v>2.627279551126751</v>
      </c>
      <c r="H160" s="409">
        <v>2.7945864502878273</v>
      </c>
      <c r="I160" s="409">
        <v>0.29268292682926828</v>
      </c>
      <c r="J160" s="409">
        <v>0.27225727938824723</v>
      </c>
      <c r="K160" s="409">
        <v>0.31463613969096088</v>
      </c>
      <c r="L160" s="409">
        <v>0.26614147555738238</v>
      </c>
      <c r="M160" s="409">
        <v>0.32186273135310745</v>
      </c>
      <c r="N160" s="409">
        <v>0.10617009981904275</v>
      </c>
      <c r="O160" s="409">
        <v>9.4148031997788123E-2</v>
      </c>
      <c r="P160" s="409">
        <v>0.11972546482365148</v>
      </c>
      <c r="Q160" s="409">
        <v>9.0665152096354881E-2</v>
      </c>
      <c r="R160" s="409">
        <v>0.12432330047752614</v>
      </c>
      <c r="S160" s="409">
        <v>1.9574447261226317E-2</v>
      </c>
      <c r="T160" s="409">
        <v>1.4805169397141743E-2</v>
      </c>
      <c r="U160" s="409">
        <v>2.5879683496840458E-2</v>
      </c>
      <c r="V160" s="409">
        <v>1.357300531474589E-2</v>
      </c>
      <c r="W160" s="409">
        <v>2.8228738447124813E-2</v>
      </c>
      <c r="X160" s="409">
        <v>0.91191392349582612</v>
      </c>
      <c r="Y160" s="409">
        <v>0.87539888131301991</v>
      </c>
      <c r="Z160" s="409">
        <v>0.94993750138871769</v>
      </c>
      <c r="AA160" s="409">
        <v>0.86422947057228183</v>
      </c>
      <c r="AB160" s="409">
        <v>0.96220386227453047</v>
      </c>
      <c r="AC160" s="409">
        <v>0.15882961826636355</v>
      </c>
      <c r="AD160" s="409">
        <v>0.14396695459821418</v>
      </c>
      <c r="AE160" s="409">
        <v>0.17522396082776032</v>
      </c>
      <c r="AF160" s="409">
        <v>0.13959520318579952</v>
      </c>
      <c r="AG160" s="409">
        <v>0.18070949123322289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24"/>
  <sheetViews>
    <sheetView zoomScale="90" zoomScaleNormal="90" workbookViewId="0">
      <selection activeCell="A21" sqref="A21"/>
    </sheetView>
  </sheetViews>
  <sheetFormatPr defaultColWidth="9.140625" defaultRowHeight="12.75" x14ac:dyDescent="0.2"/>
  <cols>
    <col min="1" max="1" width="11.5703125" style="57" customWidth="1" collapsed="1"/>
    <col min="2" max="2" width="4.85546875" style="57" customWidth="1" collapsed="1"/>
    <col min="3" max="7" width="9.140625" style="57" collapsed="1"/>
    <col min="8" max="8" width="9.85546875" style="57" customWidth="1" collapsed="1"/>
    <col min="9" max="9" width="10.5703125" style="57" customWidth="1" collapsed="1"/>
    <col min="10" max="10" width="9.140625" style="57" collapsed="1"/>
    <col min="11" max="11" width="11.85546875" style="57" customWidth="1" collapsed="1"/>
    <col min="12" max="16384" width="9.140625" style="57" collapsed="1"/>
  </cols>
  <sheetData>
    <row r="3" spans="1:16" x14ac:dyDescent="0.2">
      <c r="A3" s="261" t="s">
        <v>411</v>
      </c>
      <c r="B3" s="276"/>
      <c r="C3" s="276"/>
      <c r="D3" s="276"/>
      <c r="E3" s="276"/>
      <c r="F3" s="276"/>
      <c r="G3" s="276"/>
      <c r="H3" s="276"/>
      <c r="I3" s="276"/>
      <c r="J3" s="276"/>
    </row>
    <row r="5" spans="1:16" x14ac:dyDescent="0.2">
      <c r="A5" s="263" t="s">
        <v>49</v>
      </c>
    </row>
    <row r="7" spans="1:16" x14ac:dyDescent="0.2">
      <c r="A7" s="57" t="s">
        <v>101</v>
      </c>
    </row>
    <row r="8" spans="1:16" x14ac:dyDescent="0.2">
      <c r="A8" s="358" t="s">
        <v>432</v>
      </c>
    </row>
    <row r="9" spans="1:16" ht="38.25" x14ac:dyDescent="0.2">
      <c r="C9" s="265" t="s">
        <v>1</v>
      </c>
      <c r="D9" s="265" t="s">
        <v>2</v>
      </c>
      <c r="E9" s="265" t="s">
        <v>3</v>
      </c>
      <c r="F9" s="265" t="s">
        <v>4</v>
      </c>
      <c r="G9" s="265" t="s">
        <v>5</v>
      </c>
      <c r="H9" s="265" t="s">
        <v>6</v>
      </c>
      <c r="I9" s="265" t="s">
        <v>17</v>
      </c>
      <c r="J9" s="265" t="s">
        <v>7</v>
      </c>
      <c r="K9" s="265" t="s">
        <v>8</v>
      </c>
      <c r="L9" s="265" t="s">
        <v>9</v>
      </c>
      <c r="M9" s="265" t="s">
        <v>10</v>
      </c>
      <c r="N9" s="265" t="s">
        <v>11</v>
      </c>
      <c r="O9" s="265" t="s">
        <v>12</v>
      </c>
      <c r="P9" s="265" t="s">
        <v>13</v>
      </c>
    </row>
    <row r="11" spans="1:16" x14ac:dyDescent="0.2">
      <c r="A11" s="56" t="s">
        <v>15</v>
      </c>
      <c r="B11" s="56"/>
      <c r="C11" s="409">
        <v>70891</v>
      </c>
      <c r="D11" s="409">
        <v>26142</v>
      </c>
      <c r="E11" s="409">
        <v>31778</v>
      </c>
      <c r="F11" s="409">
        <v>65292</v>
      </c>
      <c r="G11" s="409">
        <v>54592</v>
      </c>
      <c r="H11" s="409">
        <v>102912</v>
      </c>
      <c r="I11" s="409">
        <v>181180</v>
      </c>
      <c r="J11" s="409">
        <v>67768</v>
      </c>
      <c r="K11" s="409">
        <v>111684</v>
      </c>
      <c r="L11" s="409">
        <v>139770</v>
      </c>
      <c r="M11" s="409">
        <v>4599</v>
      </c>
      <c r="N11" s="409">
        <v>4596</v>
      </c>
      <c r="O11" s="409">
        <v>73494</v>
      </c>
      <c r="P11" s="409">
        <v>5303</v>
      </c>
    </row>
    <row r="14" spans="1:16" x14ac:dyDescent="0.2">
      <c r="C14" s="328"/>
      <c r="D14" s="328"/>
      <c r="E14" s="328"/>
      <c r="F14" s="328"/>
      <c r="G14" s="328"/>
      <c r="H14" s="328"/>
      <c r="I14" s="328"/>
      <c r="J14" s="328"/>
      <c r="K14" s="328"/>
      <c r="L14" s="328"/>
      <c r="M14" s="328"/>
      <c r="N14" s="328"/>
      <c r="O14" s="328"/>
      <c r="P14" s="328"/>
    </row>
    <row r="16" spans="1:16" x14ac:dyDescent="0.2">
      <c r="A16" s="261" t="s">
        <v>412</v>
      </c>
      <c r="B16" s="276"/>
      <c r="C16" s="276"/>
      <c r="D16" s="276"/>
      <c r="E16" s="276"/>
      <c r="F16" s="276"/>
      <c r="G16" s="276"/>
      <c r="H16" s="261"/>
      <c r="I16" s="261"/>
      <c r="J16" s="261"/>
    </row>
    <row r="18" spans="1:16" x14ac:dyDescent="0.2">
      <c r="A18" s="264" t="s">
        <v>67</v>
      </c>
    </row>
    <row r="20" spans="1:16" x14ac:dyDescent="0.2">
      <c r="A20" s="57" t="s">
        <v>102</v>
      </c>
    </row>
    <row r="21" spans="1:16" x14ac:dyDescent="0.2">
      <c r="A21" s="358" t="s">
        <v>432</v>
      </c>
    </row>
    <row r="22" spans="1:16" ht="38.25" x14ac:dyDescent="0.2">
      <c r="C22" s="265" t="s">
        <v>1</v>
      </c>
      <c r="D22" s="265" t="s">
        <v>2</v>
      </c>
      <c r="E22" s="265" t="s">
        <v>3</v>
      </c>
      <c r="F22" s="265" t="s">
        <v>4</v>
      </c>
      <c r="G22" s="265" t="s">
        <v>5</v>
      </c>
      <c r="H22" s="265" t="s">
        <v>6</v>
      </c>
      <c r="I22" s="265" t="s">
        <v>17</v>
      </c>
      <c r="J22" s="265" t="s">
        <v>7</v>
      </c>
      <c r="K22" s="265" t="s">
        <v>8</v>
      </c>
      <c r="L22" s="265" t="s">
        <v>9</v>
      </c>
      <c r="M22" s="265" t="s">
        <v>10</v>
      </c>
      <c r="N22" s="265" t="s">
        <v>11</v>
      </c>
      <c r="O22" s="265" t="s">
        <v>12</v>
      </c>
      <c r="P22" s="265" t="s">
        <v>13</v>
      </c>
    </row>
    <row r="24" spans="1:16" x14ac:dyDescent="0.2">
      <c r="A24" s="56" t="s">
        <v>15</v>
      </c>
      <c r="B24" s="56"/>
      <c r="C24" s="409">
        <v>1597</v>
      </c>
      <c r="D24" s="409">
        <v>493</v>
      </c>
      <c r="E24" s="409">
        <v>646</v>
      </c>
      <c r="F24" s="409">
        <v>1351</v>
      </c>
      <c r="G24" s="409">
        <v>1055</v>
      </c>
      <c r="H24" s="409">
        <v>1990</v>
      </c>
      <c r="I24" s="409">
        <v>3493</v>
      </c>
      <c r="J24" s="409">
        <v>1279</v>
      </c>
      <c r="K24" s="409">
        <v>2228</v>
      </c>
      <c r="L24" s="409">
        <v>2432</v>
      </c>
      <c r="M24" s="409">
        <v>82</v>
      </c>
      <c r="N24" s="409">
        <v>106</v>
      </c>
      <c r="O24" s="409">
        <v>1560</v>
      </c>
      <c r="P24" s="409">
        <v>138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Q9"/>
  <sheetViews>
    <sheetView zoomScaleNormal="100" workbookViewId="0">
      <selection activeCell="A6" sqref="A6"/>
    </sheetView>
  </sheetViews>
  <sheetFormatPr defaultColWidth="9.140625" defaultRowHeight="12.75" x14ac:dyDescent="0.2"/>
  <cols>
    <col min="1" max="1" width="9.85546875" style="57" customWidth="1" collapsed="1"/>
    <col min="2" max="2" width="4.85546875" style="57" customWidth="1" collapsed="1"/>
    <col min="3" max="7" width="9.140625" style="57" collapsed="1"/>
    <col min="8" max="8" width="9.85546875" style="57" customWidth="1" collapsed="1"/>
    <col min="9" max="9" width="10.5703125" style="57" customWidth="1" collapsed="1"/>
    <col min="10" max="10" width="9.140625" style="57" collapsed="1"/>
    <col min="11" max="11" width="11.85546875" style="57" customWidth="1" collapsed="1"/>
    <col min="12" max="16" width="9.140625" style="57" collapsed="1"/>
    <col min="17" max="17" width="12" style="57" customWidth="1" collapsed="1"/>
    <col min="18" max="16384" width="9.140625" style="57" collapsed="1"/>
  </cols>
  <sheetData>
    <row r="1" spans="1:17" x14ac:dyDescent="0.2">
      <c r="A1" s="261" t="s">
        <v>103</v>
      </c>
      <c r="B1" s="261"/>
      <c r="C1" s="261"/>
      <c r="D1" s="261"/>
      <c r="E1" s="261"/>
      <c r="F1" s="261"/>
      <c r="G1" s="57" t="s">
        <v>415</v>
      </c>
    </row>
    <row r="3" spans="1:17" x14ac:dyDescent="0.2">
      <c r="A3" s="263" t="s">
        <v>104</v>
      </c>
    </row>
    <row r="5" spans="1:17" x14ac:dyDescent="0.2">
      <c r="A5" s="57" t="s">
        <v>413</v>
      </c>
    </row>
    <row r="6" spans="1:17" x14ac:dyDescent="0.2">
      <c r="A6" s="358" t="s">
        <v>432</v>
      </c>
    </row>
    <row r="7" spans="1:17" ht="38.25" x14ac:dyDescent="0.2">
      <c r="A7" s="3"/>
      <c r="B7" s="3"/>
      <c r="C7" s="265" t="s">
        <v>1</v>
      </c>
      <c r="D7" s="265" t="s">
        <v>2</v>
      </c>
      <c r="E7" s="265" t="s">
        <v>3</v>
      </c>
      <c r="F7" s="265" t="s">
        <v>4</v>
      </c>
      <c r="G7" s="265" t="s">
        <v>5</v>
      </c>
      <c r="H7" s="265" t="s">
        <v>6</v>
      </c>
      <c r="I7" s="265" t="s">
        <v>17</v>
      </c>
      <c r="J7" s="265" t="s">
        <v>7</v>
      </c>
      <c r="K7" s="265" t="s">
        <v>8</v>
      </c>
      <c r="L7" s="265" t="s">
        <v>9</v>
      </c>
      <c r="M7" s="265" t="s">
        <v>10</v>
      </c>
      <c r="N7" s="265" t="s">
        <v>11</v>
      </c>
      <c r="O7" s="265" t="s">
        <v>12</v>
      </c>
      <c r="P7" s="265" t="s">
        <v>13</v>
      </c>
      <c r="Q7" s="277" t="s">
        <v>14</v>
      </c>
    </row>
    <row r="8" spans="1:17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1:17" x14ac:dyDescent="0.2">
      <c r="A9" s="56" t="s">
        <v>15</v>
      </c>
      <c r="C9" s="418">
        <v>0</v>
      </c>
      <c r="D9" s="418">
        <v>0</v>
      </c>
      <c r="E9" s="418">
        <v>0</v>
      </c>
      <c r="F9" s="418">
        <v>0</v>
      </c>
      <c r="G9" s="418">
        <v>0</v>
      </c>
      <c r="H9" s="418">
        <v>0</v>
      </c>
      <c r="I9" s="418">
        <v>0</v>
      </c>
      <c r="J9" s="419">
        <f>1/84*100</f>
        <v>1.1904761904761905</v>
      </c>
      <c r="K9" s="419">
        <f>1/149*100</f>
        <v>0.67114093959731547</v>
      </c>
      <c r="L9" s="419">
        <f>2/192*100</f>
        <v>1.0416666666666665</v>
      </c>
      <c r="M9" s="418">
        <v>0</v>
      </c>
      <c r="N9" s="418">
        <v>0</v>
      </c>
      <c r="O9" s="418">
        <v>0</v>
      </c>
      <c r="P9" s="418">
        <v>0</v>
      </c>
      <c r="Q9" s="420">
        <v>0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zoomScale="80" zoomScaleNormal="80" workbookViewId="0">
      <selection activeCell="B32" sqref="B32:P32"/>
    </sheetView>
  </sheetViews>
  <sheetFormatPr defaultColWidth="9.140625" defaultRowHeight="12.75" x14ac:dyDescent="0.2"/>
  <cols>
    <col min="1" max="1" width="21" style="57" bestFit="1" customWidth="1" collapsed="1"/>
    <col min="2" max="2" width="10.140625" style="57" customWidth="1" collapsed="1"/>
    <col min="3" max="3" width="9.42578125" style="57" customWidth="1" collapsed="1"/>
    <col min="4" max="4" width="9.5703125" style="57" customWidth="1" collapsed="1"/>
    <col min="5" max="5" width="9.140625" style="57" customWidth="1" collapsed="1"/>
    <col min="6" max="6" width="6.85546875" style="57" customWidth="1" collapsed="1"/>
    <col min="7" max="7" width="10.140625" style="57" customWidth="1" collapsed="1"/>
    <col min="8" max="8" width="12.140625" style="57" customWidth="1" collapsed="1"/>
    <col min="9" max="9" width="9" style="57" customWidth="1" collapsed="1"/>
    <col min="10" max="10" width="12.42578125" style="57" customWidth="1" collapsed="1"/>
    <col min="11" max="11" width="8.85546875" style="57" customWidth="1" collapsed="1"/>
    <col min="12" max="12" width="7.85546875" style="57" customWidth="1" collapsed="1"/>
    <col min="13" max="13" width="9.42578125" style="57" customWidth="1" collapsed="1"/>
    <col min="14" max="14" width="8.140625" style="57" bestFit="1" customWidth="1" collapsed="1"/>
    <col min="15" max="16" width="10.140625" style="57" customWidth="1" collapsed="1"/>
    <col min="17" max="16384" width="9.140625" style="57" collapsed="1"/>
  </cols>
  <sheetData>
    <row r="1" spans="1:16" x14ac:dyDescent="0.2">
      <c r="A1" s="65" t="s">
        <v>90</v>
      </c>
    </row>
    <row r="2" spans="1:16" ht="18.75" customHeight="1" x14ac:dyDescent="0.2"/>
    <row r="3" spans="1:16" ht="15" x14ac:dyDescent="0.2">
      <c r="A3" s="273" t="s">
        <v>97</v>
      </c>
      <c r="B3" s="261"/>
    </row>
    <row r="4" spans="1:16" x14ac:dyDescent="0.2">
      <c r="A4" s="65"/>
    </row>
    <row r="5" spans="1:16" ht="43.5" x14ac:dyDescent="0.25">
      <c r="B5" s="64" t="s">
        <v>1</v>
      </c>
      <c r="C5" s="64" t="s">
        <v>2</v>
      </c>
      <c r="D5" s="64" t="s">
        <v>3</v>
      </c>
      <c r="E5" s="64" t="s">
        <v>4</v>
      </c>
      <c r="F5" s="64" t="s">
        <v>5</v>
      </c>
      <c r="G5" s="64" t="s">
        <v>6</v>
      </c>
      <c r="H5" s="64" t="s">
        <v>17</v>
      </c>
      <c r="I5" s="64" t="s">
        <v>7</v>
      </c>
      <c r="J5" s="64" t="s">
        <v>8</v>
      </c>
      <c r="K5" s="64" t="s">
        <v>9</v>
      </c>
      <c r="L5" s="64" t="s">
        <v>10</v>
      </c>
      <c r="M5" s="64" t="s">
        <v>11</v>
      </c>
      <c r="N5" s="64" t="s">
        <v>12</v>
      </c>
      <c r="O5" s="64" t="s">
        <v>13</v>
      </c>
      <c r="P5" s="266" t="s">
        <v>14</v>
      </c>
    </row>
    <row r="6" spans="1:16" x14ac:dyDescent="0.2">
      <c r="A6" s="274" t="s">
        <v>16</v>
      </c>
      <c r="B6" s="275">
        <v>60</v>
      </c>
      <c r="C6" s="275">
        <v>60</v>
      </c>
      <c r="D6" s="275">
        <v>60</v>
      </c>
      <c r="E6" s="275">
        <v>60</v>
      </c>
      <c r="F6" s="275">
        <v>60</v>
      </c>
      <c r="G6" s="275">
        <v>60</v>
      </c>
      <c r="H6" s="275">
        <v>60</v>
      </c>
      <c r="I6" s="275">
        <v>60</v>
      </c>
      <c r="J6" s="275">
        <v>60</v>
      </c>
      <c r="K6" s="275">
        <v>60</v>
      </c>
      <c r="L6" s="275">
        <v>60</v>
      </c>
      <c r="M6" s="275">
        <v>60</v>
      </c>
      <c r="N6" s="275">
        <v>60</v>
      </c>
      <c r="O6" s="275">
        <v>60</v>
      </c>
      <c r="P6" s="275">
        <v>60</v>
      </c>
    </row>
    <row r="11" spans="1:16" ht="15" x14ac:dyDescent="0.2">
      <c r="A11" s="273" t="s">
        <v>98</v>
      </c>
      <c r="B11" s="261"/>
    </row>
    <row r="13" spans="1:16" x14ac:dyDescent="0.2">
      <c r="B13" s="57" t="s">
        <v>16</v>
      </c>
    </row>
    <row r="14" spans="1:16" ht="14.25" x14ac:dyDescent="0.2">
      <c r="A14" s="61" t="s">
        <v>56</v>
      </c>
      <c r="B14" s="57">
        <v>60</v>
      </c>
    </row>
    <row r="15" spans="1:16" ht="14.25" x14ac:dyDescent="0.2">
      <c r="A15" s="62">
        <v>4</v>
      </c>
      <c r="B15" s="57">
        <v>60</v>
      </c>
    </row>
    <row r="16" spans="1:16" ht="14.25" x14ac:dyDescent="0.2">
      <c r="A16" s="63">
        <v>3</v>
      </c>
      <c r="B16" s="57">
        <v>60</v>
      </c>
    </row>
    <row r="17" spans="1:16" ht="14.25" x14ac:dyDescent="0.2">
      <c r="A17" s="63">
        <v>2</v>
      </c>
      <c r="B17" s="57">
        <v>60</v>
      </c>
    </row>
    <row r="18" spans="1:16" ht="14.25" x14ac:dyDescent="0.2">
      <c r="A18" s="63" t="s">
        <v>57</v>
      </c>
      <c r="B18" s="57">
        <v>60</v>
      </c>
    </row>
    <row r="23" spans="1:16" ht="15" x14ac:dyDescent="0.2">
      <c r="A23" s="273" t="s">
        <v>99</v>
      </c>
      <c r="B23" s="261"/>
    </row>
    <row r="25" spans="1:16" ht="43.5" x14ac:dyDescent="0.25">
      <c r="A25" s="65"/>
      <c r="B25" s="64" t="s">
        <v>1</v>
      </c>
      <c r="C25" s="64" t="s">
        <v>2</v>
      </c>
      <c r="D25" s="64" t="s">
        <v>3</v>
      </c>
      <c r="E25" s="64" t="s">
        <v>4</v>
      </c>
      <c r="F25" s="64" t="s">
        <v>5</v>
      </c>
      <c r="G25" s="64" t="s">
        <v>6</v>
      </c>
      <c r="H25" s="64" t="s">
        <v>17</v>
      </c>
      <c r="I25" s="64" t="s">
        <v>7</v>
      </c>
      <c r="J25" s="64" t="s">
        <v>8</v>
      </c>
      <c r="K25" s="64" t="s">
        <v>9</v>
      </c>
      <c r="L25" s="64" t="s">
        <v>10</v>
      </c>
      <c r="M25" s="64" t="s">
        <v>11</v>
      </c>
      <c r="N25" s="64" t="s">
        <v>12</v>
      </c>
      <c r="O25" s="64" t="s">
        <v>13</v>
      </c>
      <c r="P25" s="266" t="s">
        <v>14</v>
      </c>
    </row>
    <row r="26" spans="1:16" x14ac:dyDescent="0.2">
      <c r="A26" s="57" t="s">
        <v>297</v>
      </c>
      <c r="B26" s="262">
        <v>90</v>
      </c>
      <c r="C26" s="262">
        <v>90</v>
      </c>
      <c r="D26" s="262">
        <v>90</v>
      </c>
      <c r="E26" s="262">
        <v>90</v>
      </c>
      <c r="F26" s="262">
        <v>90</v>
      </c>
      <c r="G26" s="262">
        <v>90</v>
      </c>
      <c r="H26" s="262">
        <v>90</v>
      </c>
      <c r="I26" s="262">
        <v>90</v>
      </c>
      <c r="J26" s="262">
        <v>90</v>
      </c>
      <c r="K26" s="262">
        <v>90</v>
      </c>
      <c r="L26" s="262">
        <v>90</v>
      </c>
      <c r="M26" s="262">
        <v>90</v>
      </c>
      <c r="N26" s="262">
        <v>90</v>
      </c>
      <c r="O26" s="262">
        <v>90</v>
      </c>
      <c r="P26" s="262">
        <v>90</v>
      </c>
    </row>
    <row r="29" spans="1:16" ht="15" x14ac:dyDescent="0.2">
      <c r="A29" s="273" t="s">
        <v>448</v>
      </c>
      <c r="B29" s="261"/>
    </row>
    <row r="31" spans="1:16" ht="43.5" x14ac:dyDescent="0.25">
      <c r="A31" s="65"/>
      <c r="B31" s="64" t="s">
        <v>1</v>
      </c>
      <c r="C31" s="64" t="s">
        <v>2</v>
      </c>
      <c r="D31" s="64" t="s">
        <v>3</v>
      </c>
      <c r="E31" s="64" t="s">
        <v>4</v>
      </c>
      <c r="F31" s="64" t="s">
        <v>5</v>
      </c>
      <c r="G31" s="64" t="s">
        <v>6</v>
      </c>
      <c r="H31" s="64" t="s">
        <v>17</v>
      </c>
      <c r="I31" s="64" t="s">
        <v>7</v>
      </c>
      <c r="J31" s="64" t="s">
        <v>8</v>
      </c>
      <c r="K31" s="64" t="s">
        <v>9</v>
      </c>
      <c r="L31" s="64" t="s">
        <v>10</v>
      </c>
      <c r="M31" s="64" t="s">
        <v>11</v>
      </c>
      <c r="N31" s="64" t="s">
        <v>12</v>
      </c>
      <c r="O31" s="64" t="s">
        <v>13</v>
      </c>
      <c r="P31" s="266" t="s">
        <v>14</v>
      </c>
    </row>
    <row r="32" spans="1:16" x14ac:dyDescent="0.2">
      <c r="A32" s="57" t="s">
        <v>297</v>
      </c>
      <c r="B32" s="262">
        <v>35</v>
      </c>
      <c r="C32" s="262">
        <v>35</v>
      </c>
      <c r="D32" s="262">
        <v>35</v>
      </c>
      <c r="E32" s="262">
        <v>35</v>
      </c>
      <c r="F32" s="262">
        <v>35</v>
      </c>
      <c r="G32" s="262">
        <v>35</v>
      </c>
      <c r="H32" s="262">
        <v>35</v>
      </c>
      <c r="I32" s="262">
        <v>35</v>
      </c>
      <c r="J32" s="262">
        <v>35</v>
      </c>
      <c r="K32" s="262">
        <v>35</v>
      </c>
      <c r="L32" s="262">
        <v>35</v>
      </c>
      <c r="M32" s="262">
        <v>35</v>
      </c>
      <c r="N32" s="262">
        <v>35</v>
      </c>
      <c r="O32" s="262">
        <v>35</v>
      </c>
      <c r="P32" s="262">
        <v>35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2"/>
  <sheetViews>
    <sheetView zoomScale="85" zoomScaleNormal="85" workbookViewId="0"/>
  </sheetViews>
  <sheetFormatPr defaultRowHeight="12.75" x14ac:dyDescent="0.2"/>
  <cols>
    <col min="2" max="2" width="10.85546875" bestFit="1" customWidth="1" collapsed="1"/>
    <col min="4" max="4" width="11.85546875" bestFit="1" customWidth="1" collapsed="1"/>
  </cols>
  <sheetData>
    <row r="1" spans="1:15" s="57" customFormat="1" x14ac:dyDescent="0.2">
      <c r="A1" s="261" t="s">
        <v>410</v>
      </c>
      <c r="B1" s="261"/>
      <c r="C1" s="261"/>
      <c r="D1" s="261"/>
      <c r="E1" s="261"/>
      <c r="F1" s="261"/>
      <c r="G1" s="261"/>
    </row>
    <row r="2" spans="1:15" s="57" customFormat="1" x14ac:dyDescent="0.2"/>
    <row r="3" spans="1:15" s="57" customFormat="1" x14ac:dyDescent="0.2">
      <c r="A3" s="358" t="s">
        <v>432</v>
      </c>
    </row>
    <row r="4" spans="1:15" s="57" customFormat="1" x14ac:dyDescent="0.2"/>
    <row r="5" spans="1:15" s="57" customFormat="1" x14ac:dyDescent="0.2">
      <c r="A5" s="448"/>
      <c r="B5" s="448"/>
      <c r="C5" s="469" t="s">
        <v>445</v>
      </c>
      <c r="D5" s="470"/>
      <c r="E5" s="470"/>
      <c r="F5" s="470"/>
      <c r="G5" s="470"/>
      <c r="H5" s="470"/>
      <c r="I5" s="470"/>
      <c r="J5" s="470"/>
      <c r="K5" s="470"/>
      <c r="L5" s="470"/>
      <c r="M5" s="470"/>
      <c r="N5" s="470"/>
      <c r="O5" s="471"/>
    </row>
    <row r="6" spans="1:15" x14ac:dyDescent="0.2">
      <c r="A6" s="451" t="s">
        <v>230</v>
      </c>
      <c r="B6" s="450" t="s">
        <v>444</v>
      </c>
      <c r="C6" s="447" t="s">
        <v>302</v>
      </c>
      <c r="D6" s="447" t="s">
        <v>303</v>
      </c>
      <c r="E6" s="447" t="s">
        <v>304</v>
      </c>
      <c r="F6" s="447" t="s">
        <v>305</v>
      </c>
      <c r="G6" s="447" t="s">
        <v>306</v>
      </c>
      <c r="H6" s="447" t="s">
        <v>307</v>
      </c>
      <c r="I6" s="447" t="s">
        <v>308</v>
      </c>
      <c r="J6" s="447" t="s">
        <v>309</v>
      </c>
      <c r="K6" s="447" t="s">
        <v>310</v>
      </c>
      <c r="L6" s="447" t="s">
        <v>333</v>
      </c>
      <c r="M6" s="447" t="s">
        <v>389</v>
      </c>
      <c r="N6" s="449" t="s">
        <v>393</v>
      </c>
      <c r="O6" s="449" t="s">
        <v>431</v>
      </c>
    </row>
    <row r="7" spans="1:15" x14ac:dyDescent="0.2">
      <c r="A7" s="409">
        <v>1</v>
      </c>
      <c r="B7" s="408" t="s">
        <v>54</v>
      </c>
      <c r="C7" s="408">
        <v>50.082854079344962</v>
      </c>
      <c r="D7" s="409">
        <v>50.103683795042045</v>
      </c>
      <c r="E7">
        <v>51.066215276883867</v>
      </c>
      <c r="F7">
        <v>51.699237433389158</v>
      </c>
      <c r="G7">
        <v>52.745295289069659</v>
      </c>
      <c r="H7">
        <v>54.254773987373753</v>
      </c>
      <c r="I7">
        <v>54.925381821568266</v>
      </c>
      <c r="J7">
        <v>54.041803473790551</v>
      </c>
      <c r="K7">
        <v>53.103217105403765</v>
      </c>
      <c r="L7">
        <v>54.922601575435472</v>
      </c>
      <c r="M7">
        <v>59.302191719215493</v>
      </c>
      <c r="N7">
        <v>61.390207997231109</v>
      </c>
      <c r="O7">
        <v>62.73766383262879</v>
      </c>
    </row>
    <row r="8" spans="1:15" x14ac:dyDescent="0.2">
      <c r="A8" s="409">
        <v>1</v>
      </c>
      <c r="B8" s="408" t="s">
        <v>55</v>
      </c>
      <c r="C8" s="408">
        <v>57.438518671905229</v>
      </c>
      <c r="D8" s="409">
        <v>57.256746641452935</v>
      </c>
      <c r="E8">
        <v>57.907956769803612</v>
      </c>
      <c r="F8">
        <v>58.116659327755762</v>
      </c>
      <c r="G8">
        <v>58.473814236119161</v>
      </c>
      <c r="H8">
        <v>59.821039322146383</v>
      </c>
      <c r="I8">
        <v>60.841130536314083</v>
      </c>
      <c r="J8">
        <v>60.298457081902512</v>
      </c>
      <c r="K8">
        <v>59.406126524288716</v>
      </c>
      <c r="L8">
        <v>60.638006557039049</v>
      </c>
      <c r="M8">
        <v>64.293960830412061</v>
      </c>
      <c r="N8">
        <v>65.930662236982883</v>
      </c>
      <c r="O8">
        <v>67.020579457676547</v>
      </c>
    </row>
    <row r="9" spans="1:15" x14ac:dyDescent="0.2">
      <c r="A9" s="409">
        <v>1</v>
      </c>
      <c r="B9" s="408" t="s">
        <v>138</v>
      </c>
      <c r="C9" s="408">
        <v>53.854277843280784</v>
      </c>
      <c r="D9" s="409">
        <v>53.767791181256939</v>
      </c>
      <c r="E9">
        <v>54.569794550488126</v>
      </c>
      <c r="F9">
        <v>54.981798044483519</v>
      </c>
      <c r="G9">
        <v>55.668727133168275</v>
      </c>
      <c r="H9">
        <v>57.0880420468729</v>
      </c>
      <c r="I9">
        <v>57.933941788317625</v>
      </c>
      <c r="J9">
        <v>57.220033733238452</v>
      </c>
      <c r="K9">
        <v>56.301621985785744</v>
      </c>
      <c r="L9">
        <v>57.818665807648017</v>
      </c>
      <c r="M9">
        <v>61.829008417130083</v>
      </c>
      <c r="N9">
        <v>63.685806794437639</v>
      </c>
      <c r="O9">
        <v>64.903749223227237</v>
      </c>
    </row>
    <row r="10" spans="1:15" x14ac:dyDescent="0.2">
      <c r="A10" s="409">
        <v>3</v>
      </c>
      <c r="B10" s="408" t="s">
        <v>54</v>
      </c>
      <c r="C10" s="408">
        <v>2.4757859547088588</v>
      </c>
      <c r="D10" s="409">
        <v>2.6309096374200243</v>
      </c>
      <c r="E10">
        <v>3.0742627541824947</v>
      </c>
      <c r="F10">
        <v>3.5510008966092945</v>
      </c>
      <c r="G10">
        <v>3.2583186608633139</v>
      </c>
      <c r="H10">
        <v>2.6776949128825396</v>
      </c>
      <c r="I10">
        <v>2.4226894799197169</v>
      </c>
      <c r="J10">
        <v>2.4841945544971757</v>
      </c>
      <c r="K10">
        <v>2.5466900231517275</v>
      </c>
      <c r="L10">
        <v>2.7668373177584922</v>
      </c>
      <c r="M10">
        <v>3.2705837956697015</v>
      </c>
      <c r="N10">
        <v>3.3577024079761433</v>
      </c>
      <c r="O10">
        <v>3.2305328553296668</v>
      </c>
    </row>
    <row r="11" spans="1:15" x14ac:dyDescent="0.2">
      <c r="A11" s="409">
        <v>3</v>
      </c>
      <c r="B11" s="408" t="s">
        <v>55</v>
      </c>
      <c r="C11" s="408">
        <v>1.4989659032692635</v>
      </c>
      <c r="D11" s="409">
        <v>1.5316359192705395</v>
      </c>
      <c r="E11">
        <v>1.8243970213234608</v>
      </c>
      <c r="F11">
        <v>2.1897780723164209</v>
      </c>
      <c r="G11">
        <v>2.0666954671021078</v>
      </c>
      <c r="H11">
        <v>1.7339426201757089</v>
      </c>
      <c r="I11">
        <v>1.5998180722312405</v>
      </c>
      <c r="J11">
        <v>1.6892812779557391</v>
      </c>
      <c r="K11">
        <v>1.7307098538536185</v>
      </c>
      <c r="L11">
        <v>1.8968634722288633</v>
      </c>
      <c r="M11">
        <v>2.2929250057135397</v>
      </c>
      <c r="N11">
        <v>2.3459162616645672</v>
      </c>
      <c r="O11">
        <v>2.2331950190564074</v>
      </c>
    </row>
    <row r="12" spans="1:15" x14ac:dyDescent="0.2">
      <c r="A12" s="409">
        <v>3</v>
      </c>
      <c r="B12" s="408" t="s">
        <v>138</v>
      </c>
      <c r="C12" s="408">
        <v>1.9416140947953846</v>
      </c>
      <c r="D12" s="409">
        <v>2.0312753346424772</v>
      </c>
      <c r="E12">
        <v>2.395067610882653</v>
      </c>
      <c r="F12">
        <v>2.8150258518323503</v>
      </c>
      <c r="G12">
        <v>2.6195557377937306</v>
      </c>
      <c r="H12">
        <v>2.1743211367847142</v>
      </c>
      <c r="I12">
        <v>1.983203400792926</v>
      </c>
      <c r="J12">
        <v>2.0586734668895543</v>
      </c>
      <c r="K12">
        <v>2.1097897590568926</v>
      </c>
      <c r="L12">
        <v>2.3045156724382299</v>
      </c>
      <c r="M12">
        <v>2.7559664056176243</v>
      </c>
      <c r="N12">
        <v>2.8281240885073706</v>
      </c>
      <c r="O12">
        <v>2.7096779684276933</v>
      </c>
    </row>
    <row r="13" spans="1:15" x14ac:dyDescent="0.2">
      <c r="A13" s="409">
        <v>8</v>
      </c>
      <c r="B13" s="408" t="s">
        <v>54</v>
      </c>
      <c r="C13" s="408">
        <v>0.19405582396446316</v>
      </c>
      <c r="D13" s="409">
        <v>0.1909184896960168</v>
      </c>
      <c r="E13">
        <v>0.20669854529596962</v>
      </c>
      <c r="F13">
        <v>0.20572070025899405</v>
      </c>
      <c r="G13">
        <v>0.18568592747945664</v>
      </c>
      <c r="H13">
        <v>0.16332474074657116</v>
      </c>
      <c r="I13">
        <v>0.14157611517683238</v>
      </c>
      <c r="J13">
        <v>0.13360869931720476</v>
      </c>
      <c r="K13">
        <v>0.14022363763839671</v>
      </c>
      <c r="L13">
        <v>0.1516377885385933</v>
      </c>
      <c r="M13">
        <v>0.15348720758509832</v>
      </c>
      <c r="N13">
        <v>0.14002017774216999</v>
      </c>
      <c r="O13">
        <v>0.1289273864926852</v>
      </c>
    </row>
    <row r="14" spans="1:15" x14ac:dyDescent="0.2">
      <c r="A14" s="409">
        <v>8</v>
      </c>
      <c r="B14" s="408" t="s">
        <v>55</v>
      </c>
      <c r="C14" s="408">
        <v>8.6807202626036473E-2</v>
      </c>
      <c r="D14" s="409">
        <v>7.6237762738174203E-2</v>
      </c>
      <c r="E14">
        <v>8.8953650911986717E-2</v>
      </c>
      <c r="F14">
        <v>9.83965603633601E-2</v>
      </c>
      <c r="G14">
        <v>9.7498721815537176E-2</v>
      </c>
      <c r="H14">
        <v>8.8562099629492894E-2</v>
      </c>
      <c r="I14">
        <v>8.1349815298942085E-2</v>
      </c>
      <c r="J14">
        <v>8.1774824696362949E-2</v>
      </c>
      <c r="K14">
        <v>7.7189990296115507E-2</v>
      </c>
      <c r="L14">
        <v>8.2703318227138375E-2</v>
      </c>
      <c r="M14">
        <v>9.5497730908616019E-2</v>
      </c>
      <c r="N14">
        <v>9.3721820128407338E-2</v>
      </c>
      <c r="O14">
        <v>8.5351519929274339E-2</v>
      </c>
    </row>
    <row r="15" spans="1:15" x14ac:dyDescent="0.2">
      <c r="A15" s="409">
        <v>8</v>
      </c>
      <c r="B15" s="408" t="s">
        <v>138</v>
      </c>
      <c r="C15" s="408">
        <v>0.13540715530837552</v>
      </c>
      <c r="D15" s="409">
        <v>0.12836218855279516</v>
      </c>
      <c r="E15">
        <v>0.1427142641756122</v>
      </c>
      <c r="F15">
        <v>0.14769354463414713</v>
      </c>
      <c r="G15">
        <v>0.13841367097912535</v>
      </c>
      <c r="H15">
        <v>0.12344822520221023</v>
      </c>
      <c r="I15">
        <v>0.10940994662809012</v>
      </c>
      <c r="J15">
        <v>0.10586176470876263</v>
      </c>
      <c r="K15">
        <v>0.10647353168374803</v>
      </c>
      <c r="L15">
        <v>0.11500462088943181</v>
      </c>
      <c r="M15">
        <v>0.12296286366846942</v>
      </c>
      <c r="N15">
        <v>0.11578718492185691</v>
      </c>
      <c r="O15">
        <v>0.10617009981904275</v>
      </c>
    </row>
    <row r="16" spans="1:15" x14ac:dyDescent="0.2">
      <c r="A16" s="409">
        <v>19</v>
      </c>
      <c r="B16" s="408" t="s">
        <v>54</v>
      </c>
      <c r="C16" s="408">
        <v>0.76591944679779267</v>
      </c>
      <c r="D16" s="409">
        <v>0.88225482003124722</v>
      </c>
      <c r="E16">
        <v>0.9941695885942734</v>
      </c>
      <c r="F16">
        <v>1.15298723104694</v>
      </c>
      <c r="G16">
        <v>1.1228160152395257</v>
      </c>
      <c r="H16">
        <v>0.94430998030045643</v>
      </c>
      <c r="I16">
        <v>0.86005370567003858</v>
      </c>
      <c r="J16">
        <v>0.86360954227429831</v>
      </c>
      <c r="K16">
        <v>0.86633637151214882</v>
      </c>
      <c r="L16">
        <v>1.0206930349048096</v>
      </c>
      <c r="M16">
        <v>1.2669044569346828</v>
      </c>
      <c r="N16">
        <v>1.3124805269951485</v>
      </c>
      <c r="O16">
        <v>1.2529782448952327</v>
      </c>
    </row>
    <row r="17" spans="1:15" s="57" customFormat="1" x14ac:dyDescent="0.2">
      <c r="A17" s="409">
        <v>19</v>
      </c>
      <c r="B17" s="408" t="s">
        <v>55</v>
      </c>
      <c r="C17" s="408">
        <v>0.31687000739995824</v>
      </c>
      <c r="D17" s="409">
        <v>0.3410057329696673</v>
      </c>
      <c r="E17">
        <v>0.36513355755301213</v>
      </c>
      <c r="F17">
        <v>0.4346016454652723</v>
      </c>
      <c r="G17">
        <v>0.45638121207557342</v>
      </c>
      <c r="H17">
        <v>0.4097192600569628</v>
      </c>
      <c r="I17">
        <v>0.37975572869097052</v>
      </c>
      <c r="J17">
        <v>0.39021409636989296</v>
      </c>
      <c r="K17">
        <v>0.39826359278971973</v>
      </c>
      <c r="L17">
        <v>0.48647968987141138</v>
      </c>
      <c r="M17">
        <v>0.62734663227660059</v>
      </c>
      <c r="N17">
        <v>0.63832158573942299</v>
      </c>
      <c r="O17">
        <v>0.59990507444322894</v>
      </c>
    </row>
    <row r="18" spans="1:15" x14ac:dyDescent="0.2">
      <c r="A18" s="409">
        <v>19</v>
      </c>
      <c r="B18" s="408" t="s">
        <v>138</v>
      </c>
      <c r="C18" s="408">
        <v>0.52035776541877643</v>
      </c>
      <c r="D18" s="409">
        <v>0.58701304940518018</v>
      </c>
      <c r="E18">
        <v>0.65234229786078224</v>
      </c>
      <c r="F18">
        <v>0.76457627137159456</v>
      </c>
      <c r="G18">
        <v>0.7655773804655075</v>
      </c>
      <c r="H18">
        <v>0.65917271324915727</v>
      </c>
      <c r="I18">
        <v>0.60353212436000614</v>
      </c>
      <c r="J18">
        <v>0.6101985716006475</v>
      </c>
      <c r="K18">
        <v>0.61571616242625826</v>
      </c>
      <c r="L18">
        <v>0.73680129046101606</v>
      </c>
      <c r="M18">
        <v>0.93025573869661082</v>
      </c>
      <c r="N18">
        <v>0.95961944022641255</v>
      </c>
      <c r="O18">
        <v>0.91191392349582612</v>
      </c>
    </row>
    <row r="19" spans="1:15" x14ac:dyDescent="0.2">
      <c r="A19" s="409">
        <v>21</v>
      </c>
      <c r="B19" s="408" t="s">
        <v>54</v>
      </c>
      <c r="C19" s="408">
        <v>9.6306818181818183</v>
      </c>
      <c r="D19" s="409">
        <v>8.7746070502060132</v>
      </c>
      <c r="E19">
        <v>8.1121532628217921</v>
      </c>
      <c r="F19">
        <v>6.9378183876445387</v>
      </c>
      <c r="G19">
        <v>6.8160676532769555</v>
      </c>
      <c r="H19">
        <v>7.4929121101660598</v>
      </c>
      <c r="I19">
        <v>7.3154584574644161</v>
      </c>
      <c r="J19">
        <v>6.7622512304729296</v>
      </c>
      <c r="K19">
        <v>6.8824638592080447</v>
      </c>
      <c r="L19">
        <v>6.8333791334615741</v>
      </c>
      <c r="M19">
        <v>6.0406568762207913</v>
      </c>
      <c r="N19">
        <v>5.5663624120903785</v>
      </c>
      <c r="O19">
        <v>5.3517397881996978</v>
      </c>
    </row>
    <row r="20" spans="1:15" x14ac:dyDescent="0.2">
      <c r="A20" s="409">
        <v>21</v>
      </c>
      <c r="B20" s="408" t="s">
        <v>55</v>
      </c>
      <c r="C20" s="408">
        <v>7.2850318471337578</v>
      </c>
      <c r="D20" s="409">
        <v>6.2274368231046928</v>
      </c>
      <c r="E20">
        <v>6.0101375814627076</v>
      </c>
      <c r="F20">
        <v>5.4923811689788495</v>
      </c>
      <c r="G20">
        <v>5.7608310707118404</v>
      </c>
      <c r="H20">
        <v>6.3496464716484127</v>
      </c>
      <c r="I20">
        <v>6.4264705882352944</v>
      </c>
      <c r="J20">
        <v>6.1280951722229906</v>
      </c>
      <c r="K20">
        <v>5.6819730208475274</v>
      </c>
      <c r="L20">
        <v>5.5401994952529749</v>
      </c>
      <c r="M20">
        <v>5.3713963752465022</v>
      </c>
      <c r="N20">
        <v>5.3388494877856578</v>
      </c>
      <c r="O20">
        <v>5.2197104394208793</v>
      </c>
    </row>
    <row r="21" spans="1:15" x14ac:dyDescent="0.2">
      <c r="A21" s="409">
        <v>21</v>
      </c>
      <c r="B21" s="408" t="s">
        <v>138</v>
      </c>
      <c r="C21" s="408">
        <v>8.6538461538461533</v>
      </c>
      <c r="D21" s="409">
        <v>7.7469276285844337</v>
      </c>
      <c r="E21">
        <v>7.2546818692030488</v>
      </c>
      <c r="F21">
        <v>6.337129625254005</v>
      </c>
      <c r="G21">
        <v>6.3756405202995667</v>
      </c>
      <c r="H21">
        <v>7.0103575399379707</v>
      </c>
      <c r="I21">
        <v>6.9343755909979192</v>
      </c>
      <c r="J21">
        <v>6.4856711915535454</v>
      </c>
      <c r="K21">
        <v>6.3606751554634284</v>
      </c>
      <c r="L21">
        <v>6.2740409605988141</v>
      </c>
      <c r="M21">
        <v>5.7494279176201379</v>
      </c>
      <c r="N21">
        <v>5.4681520537460671</v>
      </c>
      <c r="O21">
        <v>5.2953929539295386</v>
      </c>
    </row>
    <row r="22" spans="1:15" x14ac:dyDescent="0.2">
      <c r="A22" s="409">
        <v>22</v>
      </c>
      <c r="B22" s="408" t="s">
        <v>54</v>
      </c>
      <c r="C22" s="408">
        <v>37.954545454545453</v>
      </c>
      <c r="D22" s="409">
        <v>40.653135968258816</v>
      </c>
      <c r="E22">
        <v>39.263620035920979</v>
      </c>
      <c r="F22">
        <v>39.12023934664834</v>
      </c>
      <c r="G22">
        <v>41.395348837209298</v>
      </c>
      <c r="H22">
        <v>43.671526933981369</v>
      </c>
      <c r="I22">
        <v>44.742359042259736</v>
      </c>
      <c r="J22">
        <v>43.687138882944573</v>
      </c>
      <c r="K22">
        <v>42.583280955373979</v>
      </c>
      <c r="L22">
        <v>46.322249702299167</v>
      </c>
      <c r="M22">
        <v>50.198943789336617</v>
      </c>
      <c r="N22">
        <v>52.528804429148593</v>
      </c>
      <c r="O22">
        <v>52.827155824508324</v>
      </c>
    </row>
    <row r="23" spans="1:15" x14ac:dyDescent="0.2">
      <c r="A23" s="409">
        <v>22</v>
      </c>
      <c r="B23" s="408" t="s">
        <v>55</v>
      </c>
      <c r="C23" s="408">
        <v>26.512738853503187</v>
      </c>
      <c r="D23" s="409">
        <v>27.910649819494587</v>
      </c>
      <c r="E23">
        <v>24.952932657494571</v>
      </c>
      <c r="F23">
        <v>24.41437343643393</v>
      </c>
      <c r="G23">
        <v>27.127847951835676</v>
      </c>
      <c r="H23">
        <v>29.613198391792594</v>
      </c>
      <c r="I23">
        <v>30.117647058823525</v>
      </c>
      <c r="J23">
        <v>29.423156729838151</v>
      </c>
      <c r="K23">
        <v>29.377299359585773</v>
      </c>
      <c r="L23">
        <v>32.820574450186271</v>
      </c>
      <c r="M23">
        <v>35.937646727392242</v>
      </c>
      <c r="N23">
        <v>37.007486209613873</v>
      </c>
      <c r="O23">
        <v>37.084074168148334</v>
      </c>
    </row>
    <row r="24" spans="1:15" x14ac:dyDescent="0.2">
      <c r="A24" s="409">
        <v>22</v>
      </c>
      <c r="B24" s="408" t="s">
        <v>138</v>
      </c>
      <c r="C24" s="408">
        <v>33.189655172413794</v>
      </c>
      <c r="D24" s="409">
        <v>35.512061902594446</v>
      </c>
      <c r="E24">
        <v>33.425887635139127</v>
      </c>
      <c r="F24">
        <v>33.008837011483386</v>
      </c>
      <c r="G24">
        <v>35.440480882932597</v>
      </c>
      <c r="H24">
        <v>37.73772602258763</v>
      </c>
      <c r="I24">
        <v>38.47317657441846</v>
      </c>
      <c r="J24">
        <v>37.466063348416291</v>
      </c>
      <c r="K24">
        <v>36.843352087651759</v>
      </c>
      <c r="L24">
        <v>40.482378625636763</v>
      </c>
      <c r="M24">
        <v>43.993135011441645</v>
      </c>
      <c r="N24">
        <v>45.82872693256229</v>
      </c>
      <c r="O24">
        <v>46.108401084010843</v>
      </c>
    </row>
    <row r="25" spans="1:15" x14ac:dyDescent="0.2">
      <c r="A25" s="409"/>
      <c r="B25" s="408"/>
      <c r="C25" s="408"/>
      <c r="D25" s="409"/>
    </row>
    <row r="26" spans="1:15" x14ac:dyDescent="0.2">
      <c r="A26" s="409"/>
      <c r="B26" s="408"/>
      <c r="C26" s="408"/>
      <c r="D26" s="409"/>
    </row>
    <row r="27" spans="1:15" x14ac:dyDescent="0.2">
      <c r="A27" s="409"/>
      <c r="B27" s="408"/>
      <c r="C27" s="408"/>
      <c r="D27" s="409"/>
    </row>
    <row r="28" spans="1:15" s="57" customFormat="1" x14ac:dyDescent="0.2">
      <c r="A28" s="409"/>
      <c r="B28" s="408"/>
      <c r="C28" s="408"/>
      <c r="D28" s="409"/>
    </row>
    <row r="29" spans="1:15" x14ac:dyDescent="0.2">
      <c r="A29" s="409"/>
      <c r="B29" s="408"/>
      <c r="C29" s="408"/>
      <c r="D29" s="409"/>
    </row>
    <row r="30" spans="1:15" x14ac:dyDescent="0.2">
      <c r="A30" s="409"/>
      <c r="B30" s="408"/>
      <c r="C30" s="408"/>
      <c r="D30" s="409"/>
    </row>
    <row r="31" spans="1:15" x14ac:dyDescent="0.2">
      <c r="A31" s="409"/>
      <c r="B31" s="408"/>
      <c r="C31" s="408"/>
      <c r="D31" s="409"/>
    </row>
    <row r="32" spans="1:15" x14ac:dyDescent="0.2">
      <c r="A32" s="409"/>
      <c r="B32" s="408"/>
      <c r="C32" s="408"/>
      <c r="D32" s="409"/>
    </row>
    <row r="33" spans="1:4" x14ac:dyDescent="0.2">
      <c r="A33" s="409"/>
      <c r="B33" s="408"/>
      <c r="C33" s="408"/>
      <c r="D33" s="409"/>
    </row>
    <row r="34" spans="1:4" x14ac:dyDescent="0.2">
      <c r="A34" s="409"/>
      <c r="B34" s="408"/>
      <c r="C34" s="408"/>
      <c r="D34" s="409"/>
    </row>
    <row r="35" spans="1:4" x14ac:dyDescent="0.2">
      <c r="A35" s="409"/>
      <c r="B35" s="408"/>
      <c r="C35" s="408"/>
      <c r="D35" s="409"/>
    </row>
    <row r="36" spans="1:4" s="57" customFormat="1" x14ac:dyDescent="0.2">
      <c r="A36" s="409"/>
      <c r="B36" s="408"/>
      <c r="C36" s="408"/>
      <c r="D36" s="409"/>
    </row>
    <row r="37" spans="1:4" x14ac:dyDescent="0.2">
      <c r="A37" s="409"/>
      <c r="B37" s="408"/>
      <c r="C37" s="408"/>
      <c r="D37" s="409"/>
    </row>
    <row r="38" spans="1:4" x14ac:dyDescent="0.2">
      <c r="A38" s="409"/>
      <c r="B38" s="408"/>
      <c r="C38" s="408"/>
      <c r="D38" s="409"/>
    </row>
    <row r="39" spans="1:4" x14ac:dyDescent="0.2">
      <c r="A39" s="409"/>
      <c r="B39" s="408"/>
      <c r="C39" s="408"/>
      <c r="D39" s="409"/>
    </row>
    <row r="40" spans="1:4" x14ac:dyDescent="0.2">
      <c r="A40" s="409"/>
      <c r="B40" s="408"/>
      <c r="C40" s="408"/>
      <c r="D40" s="409"/>
    </row>
    <row r="41" spans="1:4" x14ac:dyDescent="0.2">
      <c r="A41" s="409"/>
      <c r="B41" s="408"/>
      <c r="C41" s="408"/>
      <c r="D41" s="409"/>
    </row>
    <row r="42" spans="1:4" x14ac:dyDescent="0.2">
      <c r="A42" s="409"/>
      <c r="B42" s="408"/>
      <c r="C42" s="408"/>
      <c r="D42" s="409"/>
    </row>
    <row r="43" spans="1:4" x14ac:dyDescent="0.2">
      <c r="A43" s="409"/>
      <c r="B43" s="408"/>
      <c r="C43" s="408"/>
      <c r="D43" s="409"/>
    </row>
    <row r="44" spans="1:4" x14ac:dyDescent="0.2">
      <c r="A44" s="409"/>
      <c r="B44" s="408"/>
      <c r="C44" s="408"/>
      <c r="D44" s="409"/>
    </row>
    <row r="45" spans="1:4" x14ac:dyDescent="0.2">
      <c r="A45" s="409"/>
      <c r="B45" s="408"/>
      <c r="C45" s="408"/>
      <c r="D45" s="409"/>
    </row>
    <row r="46" spans="1:4" x14ac:dyDescent="0.2">
      <c r="A46" s="409"/>
      <c r="B46" s="408"/>
      <c r="C46" s="408"/>
      <c r="D46" s="409"/>
    </row>
    <row r="47" spans="1:4" x14ac:dyDescent="0.2">
      <c r="A47" s="409"/>
      <c r="B47" s="408"/>
      <c r="C47" s="408"/>
      <c r="D47" s="409"/>
    </row>
    <row r="48" spans="1:4" x14ac:dyDescent="0.2">
      <c r="A48" s="409"/>
      <c r="B48" s="408"/>
      <c r="C48" s="408"/>
      <c r="D48" s="409"/>
    </row>
    <row r="49" spans="1:4" s="57" customFormat="1" x14ac:dyDescent="0.2">
      <c r="A49" s="409"/>
      <c r="B49" s="408"/>
      <c r="C49" s="408"/>
      <c r="D49" s="409"/>
    </row>
    <row r="50" spans="1:4" x14ac:dyDescent="0.2">
      <c r="A50" s="409"/>
      <c r="B50" s="408"/>
      <c r="C50" s="408"/>
      <c r="D50" s="409"/>
    </row>
    <row r="51" spans="1:4" x14ac:dyDescent="0.2">
      <c r="A51" s="409"/>
      <c r="B51" s="408"/>
      <c r="C51" s="408"/>
      <c r="D51" s="409"/>
    </row>
    <row r="52" spans="1:4" x14ac:dyDescent="0.2">
      <c r="A52" s="409"/>
      <c r="B52" s="408"/>
      <c r="C52" s="408"/>
      <c r="D52" s="409"/>
    </row>
    <row r="53" spans="1:4" x14ac:dyDescent="0.2">
      <c r="A53" s="409"/>
      <c r="B53" s="408"/>
      <c r="C53" s="408"/>
      <c r="D53" s="409"/>
    </row>
    <row r="54" spans="1:4" x14ac:dyDescent="0.2">
      <c r="A54" s="409"/>
      <c r="B54" s="408"/>
      <c r="C54" s="408"/>
      <c r="D54" s="409"/>
    </row>
    <row r="55" spans="1:4" x14ac:dyDescent="0.2">
      <c r="A55" s="409"/>
      <c r="B55" s="408"/>
      <c r="C55" s="408"/>
      <c r="D55" s="409"/>
    </row>
    <row r="56" spans="1:4" x14ac:dyDescent="0.2">
      <c r="A56" s="409"/>
      <c r="B56" s="408"/>
      <c r="C56" s="408"/>
      <c r="D56" s="409"/>
    </row>
    <row r="57" spans="1:4" x14ac:dyDescent="0.2">
      <c r="A57" s="409"/>
      <c r="B57" s="408"/>
      <c r="C57" s="408"/>
      <c r="D57" s="409"/>
    </row>
    <row r="58" spans="1:4" x14ac:dyDescent="0.2">
      <c r="A58" s="409"/>
      <c r="B58" s="408"/>
      <c r="C58" s="408"/>
      <c r="D58" s="409"/>
    </row>
    <row r="59" spans="1:4" x14ac:dyDescent="0.2">
      <c r="A59" s="409"/>
      <c r="B59" s="408"/>
      <c r="C59" s="408"/>
      <c r="D59" s="409"/>
    </row>
    <row r="60" spans="1:4" s="57" customFormat="1" x14ac:dyDescent="0.2">
      <c r="A60" s="409"/>
      <c r="B60" s="408"/>
      <c r="C60" s="408"/>
      <c r="D60" s="409"/>
    </row>
    <row r="61" spans="1:4" x14ac:dyDescent="0.2">
      <c r="A61" s="409"/>
      <c r="B61" s="408"/>
      <c r="C61" s="408"/>
      <c r="D61" s="409"/>
    </row>
    <row r="62" spans="1:4" x14ac:dyDescent="0.2">
      <c r="A62" s="409"/>
      <c r="B62" s="408"/>
      <c r="C62" s="408"/>
      <c r="D62" s="409"/>
    </row>
    <row r="63" spans="1:4" x14ac:dyDescent="0.2">
      <c r="A63" s="409"/>
      <c r="B63" s="408"/>
      <c r="C63" s="408"/>
      <c r="D63" s="409"/>
    </row>
    <row r="64" spans="1:4" x14ac:dyDescent="0.2">
      <c r="A64" s="409"/>
      <c r="B64" s="408"/>
      <c r="C64" s="408"/>
      <c r="D64" s="409"/>
    </row>
    <row r="65" spans="1:4" x14ac:dyDescent="0.2">
      <c r="A65" s="409"/>
      <c r="B65" s="408"/>
      <c r="C65" s="408"/>
      <c r="D65" s="409"/>
    </row>
    <row r="66" spans="1:4" s="57" customFormat="1" x14ac:dyDescent="0.2">
      <c r="A66" s="409"/>
      <c r="B66" s="408"/>
      <c r="C66" s="408"/>
      <c r="D66" s="409"/>
    </row>
    <row r="67" spans="1:4" x14ac:dyDescent="0.2">
      <c r="A67" s="409"/>
      <c r="B67" s="408"/>
      <c r="C67" s="408"/>
      <c r="D67" s="409"/>
    </row>
    <row r="68" spans="1:4" x14ac:dyDescent="0.2">
      <c r="A68" s="409"/>
      <c r="B68" s="408"/>
      <c r="C68" s="408"/>
      <c r="D68" s="409"/>
    </row>
    <row r="69" spans="1:4" x14ac:dyDescent="0.2">
      <c r="A69" s="409"/>
      <c r="B69" s="408"/>
      <c r="C69" s="408"/>
      <c r="D69" s="409"/>
    </row>
    <row r="70" spans="1:4" x14ac:dyDescent="0.2">
      <c r="A70" s="409"/>
      <c r="B70" s="408"/>
      <c r="C70" s="408"/>
      <c r="D70" s="409"/>
    </row>
    <row r="71" spans="1:4" s="57" customFormat="1" x14ac:dyDescent="0.2">
      <c r="A71" s="409"/>
      <c r="B71" s="408"/>
      <c r="C71" s="408"/>
      <c r="D71" s="409"/>
    </row>
    <row r="72" spans="1:4" x14ac:dyDescent="0.2">
      <c r="A72" s="409"/>
      <c r="B72" s="408"/>
      <c r="C72" s="408"/>
      <c r="D72" s="409"/>
    </row>
    <row r="73" spans="1:4" x14ac:dyDescent="0.2">
      <c r="A73" s="409"/>
      <c r="B73" s="408"/>
      <c r="C73" s="408"/>
      <c r="D73" s="409"/>
    </row>
    <row r="74" spans="1:4" x14ac:dyDescent="0.2">
      <c r="A74" s="409"/>
      <c r="B74" s="408"/>
      <c r="C74" s="408"/>
      <c r="D74" s="409"/>
    </row>
    <row r="75" spans="1:4" x14ac:dyDescent="0.2">
      <c r="A75" s="409"/>
      <c r="B75" s="408"/>
      <c r="C75" s="408"/>
      <c r="D75" s="409"/>
    </row>
    <row r="76" spans="1:4" x14ac:dyDescent="0.2">
      <c r="A76" s="409"/>
      <c r="B76" s="408"/>
      <c r="C76" s="408"/>
      <c r="D76" s="409"/>
    </row>
    <row r="77" spans="1:4" x14ac:dyDescent="0.2">
      <c r="A77" s="409"/>
      <c r="B77" s="408"/>
      <c r="C77" s="408"/>
      <c r="D77" s="409"/>
    </row>
    <row r="78" spans="1:4" x14ac:dyDescent="0.2">
      <c r="A78" s="409"/>
      <c r="B78" s="408"/>
      <c r="C78" s="408"/>
      <c r="D78" s="409"/>
    </row>
    <row r="79" spans="1:4" x14ac:dyDescent="0.2">
      <c r="A79" s="409"/>
      <c r="B79" s="408"/>
      <c r="C79" s="408"/>
      <c r="D79" s="409"/>
    </row>
    <row r="80" spans="1:4" x14ac:dyDescent="0.2">
      <c r="A80" s="409"/>
      <c r="B80" s="408"/>
      <c r="C80" s="408"/>
      <c r="D80" s="409"/>
    </row>
    <row r="81" spans="1:4" x14ac:dyDescent="0.2">
      <c r="A81" s="409"/>
      <c r="B81" s="408"/>
      <c r="C81" s="408"/>
      <c r="D81" s="409"/>
    </row>
    <row r="82" spans="1:4" s="57" customFormat="1" x14ac:dyDescent="0.2">
      <c r="A82" s="409"/>
      <c r="B82" s="408"/>
      <c r="C82" s="408"/>
      <c r="D82" s="409"/>
    </row>
    <row r="83" spans="1:4" x14ac:dyDescent="0.2">
      <c r="A83" s="409"/>
      <c r="B83" s="408"/>
      <c r="C83" s="408"/>
      <c r="D83" s="409"/>
    </row>
    <row r="84" spans="1:4" x14ac:dyDescent="0.2">
      <c r="A84" s="409"/>
      <c r="B84" s="408"/>
      <c r="C84" s="408"/>
      <c r="D84" s="409"/>
    </row>
    <row r="85" spans="1:4" x14ac:dyDescent="0.2">
      <c r="A85" s="409"/>
      <c r="B85" s="408"/>
      <c r="C85" s="408"/>
      <c r="D85" s="409"/>
    </row>
    <row r="86" spans="1:4" x14ac:dyDescent="0.2">
      <c r="A86" s="409"/>
      <c r="B86" s="408"/>
      <c r="C86" s="408"/>
      <c r="D86" s="409"/>
    </row>
    <row r="87" spans="1:4" x14ac:dyDescent="0.2">
      <c r="A87" s="409"/>
      <c r="B87" s="408"/>
      <c r="C87" s="408"/>
      <c r="D87" s="409"/>
    </row>
    <row r="88" spans="1:4" x14ac:dyDescent="0.2">
      <c r="A88" s="409"/>
      <c r="B88" s="408"/>
      <c r="C88" s="408"/>
      <c r="D88" s="409"/>
    </row>
    <row r="89" spans="1:4" x14ac:dyDescent="0.2">
      <c r="A89" s="409"/>
      <c r="B89" s="408"/>
      <c r="C89" s="408"/>
      <c r="D89" s="409"/>
    </row>
    <row r="90" spans="1:4" x14ac:dyDescent="0.2">
      <c r="A90" s="409"/>
      <c r="B90" s="408"/>
      <c r="C90" s="408"/>
      <c r="D90" s="409"/>
    </row>
    <row r="91" spans="1:4" x14ac:dyDescent="0.2">
      <c r="A91" s="409"/>
      <c r="B91" s="408"/>
      <c r="C91" s="408"/>
      <c r="D91" s="409"/>
    </row>
    <row r="92" spans="1:4" x14ac:dyDescent="0.2">
      <c r="A92" s="409"/>
      <c r="B92" s="408"/>
      <c r="C92" s="408"/>
      <c r="D92" s="409"/>
    </row>
    <row r="93" spans="1:4" s="57" customFormat="1" x14ac:dyDescent="0.2">
      <c r="A93" s="409"/>
      <c r="B93" s="408"/>
      <c r="C93" s="408"/>
      <c r="D93" s="409"/>
    </row>
    <row r="94" spans="1:4" x14ac:dyDescent="0.2">
      <c r="A94" s="409"/>
      <c r="B94" s="408"/>
      <c r="C94" s="408"/>
      <c r="D94" s="409"/>
    </row>
    <row r="95" spans="1:4" x14ac:dyDescent="0.2">
      <c r="A95" s="409"/>
      <c r="B95" s="408"/>
      <c r="C95" s="408"/>
      <c r="D95" s="409"/>
    </row>
    <row r="96" spans="1:4" x14ac:dyDescent="0.2">
      <c r="A96" s="409"/>
      <c r="B96" s="408"/>
      <c r="C96" s="408"/>
      <c r="D96" s="409"/>
    </row>
    <row r="97" spans="1:4" s="57" customFormat="1" x14ac:dyDescent="0.2">
      <c r="A97" s="409"/>
      <c r="B97" s="408"/>
      <c r="C97" s="408"/>
      <c r="D97" s="409"/>
    </row>
    <row r="98" spans="1:4" x14ac:dyDescent="0.2">
      <c r="A98" s="409"/>
      <c r="B98" s="408"/>
      <c r="C98" s="408"/>
      <c r="D98" s="409"/>
    </row>
    <row r="99" spans="1:4" x14ac:dyDescent="0.2">
      <c r="A99" s="409"/>
      <c r="B99" s="408"/>
      <c r="C99" s="408"/>
      <c r="D99" s="409"/>
    </row>
    <row r="100" spans="1:4" x14ac:dyDescent="0.2">
      <c r="A100" s="409"/>
      <c r="B100" s="408"/>
      <c r="C100" s="408"/>
      <c r="D100" s="409"/>
    </row>
    <row r="101" spans="1:4" x14ac:dyDescent="0.2">
      <c r="A101" s="409"/>
      <c r="B101" s="408"/>
      <c r="C101" s="408"/>
      <c r="D101" s="409"/>
    </row>
    <row r="102" spans="1:4" x14ac:dyDescent="0.2">
      <c r="A102" s="409"/>
      <c r="B102" s="408"/>
      <c r="C102" s="408"/>
      <c r="D102" s="409"/>
    </row>
    <row r="103" spans="1:4" x14ac:dyDescent="0.2">
      <c r="A103" s="409"/>
      <c r="B103" s="408"/>
      <c r="C103" s="408"/>
      <c r="D103" s="409"/>
    </row>
    <row r="104" spans="1:4" s="57" customFormat="1" x14ac:dyDescent="0.2">
      <c r="A104" s="409"/>
      <c r="B104" s="408"/>
      <c r="C104" s="408"/>
      <c r="D104" s="409"/>
    </row>
    <row r="105" spans="1:4" x14ac:dyDescent="0.2">
      <c r="A105" s="409"/>
      <c r="B105" s="408"/>
      <c r="C105" s="408"/>
      <c r="D105" s="409"/>
    </row>
    <row r="106" spans="1:4" x14ac:dyDescent="0.2">
      <c r="A106" s="409"/>
      <c r="B106" s="408"/>
      <c r="C106" s="408"/>
      <c r="D106" s="409"/>
    </row>
    <row r="107" spans="1:4" x14ac:dyDescent="0.2">
      <c r="A107" s="409"/>
      <c r="B107" s="408"/>
      <c r="C107" s="408"/>
      <c r="D107" s="409"/>
    </row>
    <row r="108" spans="1:4" x14ac:dyDescent="0.2">
      <c r="A108" s="409"/>
      <c r="B108" s="408"/>
      <c r="C108" s="408"/>
      <c r="D108" s="409"/>
    </row>
    <row r="109" spans="1:4" x14ac:dyDescent="0.2">
      <c r="A109" s="409"/>
      <c r="B109" s="408"/>
      <c r="C109" s="408"/>
      <c r="D109" s="409"/>
    </row>
    <row r="110" spans="1:4" x14ac:dyDescent="0.2">
      <c r="A110" s="409"/>
      <c r="B110" s="408"/>
      <c r="C110" s="408"/>
      <c r="D110" s="409"/>
    </row>
    <row r="111" spans="1:4" x14ac:dyDescent="0.2">
      <c r="A111" s="409"/>
      <c r="B111" s="408"/>
      <c r="C111" s="408"/>
      <c r="D111" s="409"/>
    </row>
    <row r="112" spans="1:4" x14ac:dyDescent="0.2">
      <c r="A112" s="409"/>
      <c r="B112" s="408"/>
      <c r="C112" s="408"/>
      <c r="D112" s="409"/>
    </row>
    <row r="113" spans="1:4" x14ac:dyDescent="0.2">
      <c r="A113" s="409"/>
      <c r="B113" s="408"/>
      <c r="C113" s="408"/>
      <c r="D113" s="409"/>
    </row>
    <row r="114" spans="1:4" x14ac:dyDescent="0.2">
      <c r="A114" s="409"/>
      <c r="B114" s="408"/>
      <c r="C114" s="408"/>
      <c r="D114" s="409"/>
    </row>
    <row r="115" spans="1:4" s="57" customFormat="1" x14ac:dyDescent="0.2">
      <c r="A115" s="409"/>
      <c r="B115" s="408"/>
      <c r="C115" s="408"/>
      <c r="D115" s="409"/>
    </row>
    <row r="116" spans="1:4" x14ac:dyDescent="0.2">
      <c r="A116" s="409"/>
      <c r="B116" s="408"/>
      <c r="C116" s="408"/>
      <c r="D116" s="409"/>
    </row>
    <row r="117" spans="1:4" x14ac:dyDescent="0.2">
      <c r="A117" s="409"/>
      <c r="B117" s="408"/>
      <c r="C117" s="408"/>
      <c r="D117" s="409"/>
    </row>
    <row r="118" spans="1:4" x14ac:dyDescent="0.2">
      <c r="A118" s="409"/>
      <c r="B118" s="408"/>
      <c r="C118" s="408"/>
      <c r="D118" s="409"/>
    </row>
    <row r="119" spans="1:4" x14ac:dyDescent="0.2">
      <c r="A119" s="409"/>
      <c r="B119" s="408"/>
      <c r="C119" s="408"/>
      <c r="D119" s="409"/>
    </row>
    <row r="120" spans="1:4" x14ac:dyDescent="0.2">
      <c r="A120" s="409"/>
      <c r="B120" s="408"/>
      <c r="C120" s="408"/>
      <c r="D120" s="409"/>
    </row>
    <row r="121" spans="1:4" x14ac:dyDescent="0.2">
      <c r="A121" s="409"/>
      <c r="B121" s="408"/>
      <c r="C121" s="408"/>
      <c r="D121" s="409"/>
    </row>
    <row r="122" spans="1:4" x14ac:dyDescent="0.2">
      <c r="A122" s="409"/>
      <c r="B122" s="408"/>
      <c r="C122" s="408"/>
      <c r="D122" s="409"/>
    </row>
    <row r="123" spans="1:4" x14ac:dyDescent="0.2">
      <c r="A123" s="409"/>
      <c r="B123" s="408"/>
      <c r="C123" s="408"/>
      <c r="D123" s="409"/>
    </row>
    <row r="124" spans="1:4" x14ac:dyDescent="0.2">
      <c r="A124" s="409"/>
      <c r="B124" s="408"/>
      <c r="C124" s="408"/>
      <c r="D124" s="409"/>
    </row>
    <row r="125" spans="1:4" x14ac:dyDescent="0.2">
      <c r="A125" s="409"/>
      <c r="B125" s="408"/>
      <c r="C125" s="408"/>
      <c r="D125" s="409"/>
    </row>
    <row r="126" spans="1:4" s="57" customFormat="1" x14ac:dyDescent="0.2">
      <c r="A126" s="409"/>
      <c r="B126" s="408"/>
      <c r="C126" s="408"/>
      <c r="D126" s="409"/>
    </row>
    <row r="127" spans="1:4" x14ac:dyDescent="0.2">
      <c r="A127" s="409"/>
      <c r="B127" s="408"/>
      <c r="C127" s="408"/>
      <c r="D127" s="409"/>
    </row>
    <row r="128" spans="1:4" x14ac:dyDescent="0.2">
      <c r="A128" s="409"/>
      <c r="B128" s="408"/>
      <c r="C128" s="408"/>
      <c r="D128" s="409"/>
    </row>
    <row r="129" spans="1:4" x14ac:dyDescent="0.2">
      <c r="A129" s="409"/>
      <c r="B129" s="408"/>
      <c r="C129" s="408"/>
      <c r="D129" s="409"/>
    </row>
    <row r="130" spans="1:4" x14ac:dyDescent="0.2">
      <c r="A130" s="409"/>
      <c r="B130" s="408"/>
      <c r="C130" s="408"/>
      <c r="D130" s="409"/>
    </row>
    <row r="131" spans="1:4" x14ac:dyDescent="0.2">
      <c r="A131" s="409"/>
      <c r="B131" s="408"/>
      <c r="C131" s="408"/>
      <c r="D131" s="409"/>
    </row>
    <row r="132" spans="1:4" x14ac:dyDescent="0.2">
      <c r="A132" s="409"/>
      <c r="B132" s="408"/>
      <c r="C132" s="408"/>
      <c r="D132" s="409"/>
    </row>
    <row r="133" spans="1:4" x14ac:dyDescent="0.2">
      <c r="A133" s="409"/>
      <c r="B133" s="408"/>
      <c r="C133" s="408"/>
      <c r="D133" s="409"/>
    </row>
    <row r="134" spans="1:4" x14ac:dyDescent="0.2">
      <c r="A134" s="409"/>
      <c r="B134" s="408"/>
      <c r="C134" s="408"/>
      <c r="D134" s="409"/>
    </row>
    <row r="135" spans="1:4" x14ac:dyDescent="0.2">
      <c r="A135" s="409"/>
      <c r="B135" s="408"/>
      <c r="C135" s="408"/>
      <c r="D135" s="409"/>
    </row>
    <row r="136" spans="1:4" x14ac:dyDescent="0.2">
      <c r="A136" s="409"/>
      <c r="B136" s="408"/>
      <c r="C136" s="408"/>
      <c r="D136" s="409"/>
    </row>
    <row r="137" spans="1:4" s="57" customFormat="1" x14ac:dyDescent="0.2">
      <c r="A137" s="409"/>
      <c r="B137" s="408"/>
      <c r="C137" s="408"/>
      <c r="D137" s="409"/>
    </row>
    <row r="138" spans="1:4" x14ac:dyDescent="0.2">
      <c r="A138" s="409"/>
      <c r="B138" s="408"/>
      <c r="C138" s="408"/>
      <c r="D138" s="409"/>
    </row>
    <row r="139" spans="1:4" x14ac:dyDescent="0.2">
      <c r="A139" s="409"/>
      <c r="B139" s="408"/>
      <c r="C139" s="408"/>
      <c r="D139" s="409"/>
    </row>
    <row r="140" spans="1:4" x14ac:dyDescent="0.2">
      <c r="A140" s="409"/>
      <c r="B140" s="408"/>
      <c r="C140" s="408"/>
      <c r="D140" s="409"/>
    </row>
    <row r="141" spans="1:4" x14ac:dyDescent="0.2">
      <c r="A141" s="409"/>
      <c r="B141" s="408"/>
      <c r="C141" s="408"/>
      <c r="D141" s="409"/>
    </row>
    <row r="142" spans="1:4" x14ac:dyDescent="0.2">
      <c r="A142" s="409"/>
      <c r="B142" s="408"/>
      <c r="C142" s="408"/>
      <c r="D142" s="409"/>
    </row>
    <row r="143" spans="1:4" x14ac:dyDescent="0.2">
      <c r="A143" s="409"/>
      <c r="B143" s="408"/>
      <c r="C143" s="408"/>
      <c r="D143" s="409"/>
    </row>
    <row r="144" spans="1:4" x14ac:dyDescent="0.2">
      <c r="A144" s="409"/>
      <c r="B144" s="408"/>
      <c r="C144" s="408"/>
      <c r="D144" s="409"/>
    </row>
    <row r="145" spans="1:4" x14ac:dyDescent="0.2">
      <c r="A145" s="409"/>
      <c r="B145" s="408"/>
      <c r="C145" s="408"/>
      <c r="D145" s="409"/>
    </row>
    <row r="146" spans="1:4" x14ac:dyDescent="0.2">
      <c r="A146" s="409"/>
      <c r="B146" s="408"/>
      <c r="C146" s="408"/>
      <c r="D146" s="409"/>
    </row>
    <row r="147" spans="1:4" x14ac:dyDescent="0.2">
      <c r="A147" s="409"/>
      <c r="B147" s="408"/>
      <c r="C147" s="408"/>
      <c r="D147" s="409"/>
    </row>
    <row r="148" spans="1:4" s="57" customFormat="1" x14ac:dyDescent="0.2">
      <c r="A148" s="409"/>
      <c r="B148" s="408"/>
      <c r="C148" s="408"/>
      <c r="D148" s="409"/>
    </row>
    <row r="149" spans="1:4" x14ac:dyDescent="0.2">
      <c r="A149" s="409"/>
      <c r="B149" s="408"/>
      <c r="C149" s="408"/>
      <c r="D149" s="409"/>
    </row>
    <row r="150" spans="1:4" x14ac:dyDescent="0.2">
      <c r="A150" s="409"/>
      <c r="B150" s="408"/>
      <c r="C150" s="408"/>
      <c r="D150" s="409"/>
    </row>
    <row r="151" spans="1:4" x14ac:dyDescent="0.2">
      <c r="A151" s="409"/>
      <c r="B151" s="408"/>
      <c r="C151" s="408"/>
      <c r="D151" s="409"/>
    </row>
    <row r="152" spans="1:4" x14ac:dyDescent="0.2">
      <c r="A152" s="409"/>
      <c r="B152" s="408"/>
      <c r="C152" s="408"/>
      <c r="D152" s="409"/>
    </row>
    <row r="153" spans="1:4" x14ac:dyDescent="0.2">
      <c r="A153" s="409"/>
      <c r="B153" s="408"/>
      <c r="C153" s="408"/>
      <c r="D153" s="409"/>
    </row>
    <row r="154" spans="1:4" x14ac:dyDescent="0.2">
      <c r="A154" s="409"/>
      <c r="B154" s="408"/>
      <c r="C154" s="408"/>
      <c r="D154" s="409"/>
    </row>
    <row r="155" spans="1:4" x14ac:dyDescent="0.2">
      <c r="A155" s="409"/>
      <c r="B155" s="408"/>
      <c r="C155" s="408"/>
      <c r="D155" s="409"/>
    </row>
    <row r="156" spans="1:4" x14ac:dyDescent="0.2">
      <c r="A156" s="409"/>
      <c r="B156" s="408"/>
      <c r="C156" s="408"/>
      <c r="D156" s="409"/>
    </row>
    <row r="157" spans="1:4" x14ac:dyDescent="0.2">
      <c r="A157" s="409"/>
      <c r="B157" s="408"/>
      <c r="C157" s="408"/>
      <c r="D157" s="409"/>
    </row>
    <row r="158" spans="1:4" x14ac:dyDescent="0.2">
      <c r="A158" s="409"/>
      <c r="B158" s="408"/>
      <c r="C158" s="408"/>
      <c r="D158" s="409"/>
    </row>
    <row r="159" spans="1:4" s="57" customFormat="1" x14ac:dyDescent="0.2">
      <c r="A159" s="409"/>
      <c r="B159" s="408"/>
      <c r="C159" s="408"/>
      <c r="D159" s="409"/>
    </row>
    <row r="160" spans="1:4" x14ac:dyDescent="0.2">
      <c r="A160" s="409"/>
      <c r="B160" s="408"/>
      <c r="C160" s="408"/>
      <c r="D160" s="409"/>
    </row>
    <row r="161" spans="1:4" x14ac:dyDescent="0.2">
      <c r="A161" s="409"/>
      <c r="B161" s="408"/>
      <c r="C161" s="408"/>
      <c r="D161" s="409"/>
    </row>
    <row r="162" spans="1:4" x14ac:dyDescent="0.2">
      <c r="A162" s="409"/>
      <c r="B162" s="408"/>
      <c r="C162" s="408"/>
      <c r="D162" s="409"/>
    </row>
    <row r="163" spans="1:4" x14ac:dyDescent="0.2">
      <c r="A163" s="409"/>
      <c r="B163" s="408"/>
      <c r="C163" s="408"/>
      <c r="D163" s="409"/>
    </row>
    <row r="164" spans="1:4" x14ac:dyDescent="0.2">
      <c r="A164" s="409"/>
      <c r="B164" s="408"/>
      <c r="C164" s="408"/>
      <c r="D164" s="409"/>
    </row>
    <row r="165" spans="1:4" x14ac:dyDescent="0.2">
      <c r="A165" s="409"/>
      <c r="B165" s="408"/>
      <c r="C165" s="408"/>
      <c r="D165" s="409"/>
    </row>
    <row r="166" spans="1:4" x14ac:dyDescent="0.2">
      <c r="A166" s="409"/>
      <c r="B166" s="408"/>
      <c r="C166" s="408"/>
      <c r="D166" s="409"/>
    </row>
    <row r="167" spans="1:4" x14ac:dyDescent="0.2">
      <c r="A167" s="409"/>
      <c r="B167" s="408"/>
      <c r="C167" s="408"/>
      <c r="D167" s="409"/>
    </row>
    <row r="168" spans="1:4" x14ac:dyDescent="0.2">
      <c r="A168" s="409"/>
      <c r="B168" s="408"/>
      <c r="C168" s="408"/>
      <c r="D168" s="409"/>
    </row>
    <row r="169" spans="1:4" x14ac:dyDescent="0.2">
      <c r="A169" s="409"/>
      <c r="B169" s="408"/>
      <c r="C169" s="408"/>
      <c r="D169" s="409"/>
    </row>
    <row r="170" spans="1:4" s="57" customFormat="1" x14ac:dyDescent="0.2">
      <c r="A170" s="409"/>
      <c r="B170" s="408"/>
      <c r="C170" s="408"/>
      <c r="D170" s="409"/>
    </row>
    <row r="171" spans="1:4" x14ac:dyDescent="0.2">
      <c r="A171" s="409"/>
      <c r="B171" s="408"/>
      <c r="C171" s="408"/>
      <c r="D171" s="409"/>
    </row>
    <row r="172" spans="1:4" x14ac:dyDescent="0.2">
      <c r="A172" s="409"/>
      <c r="B172" s="408"/>
      <c r="C172" s="408"/>
      <c r="D172" s="409"/>
    </row>
    <row r="173" spans="1:4" x14ac:dyDescent="0.2">
      <c r="A173" s="409"/>
      <c r="B173" s="408"/>
      <c r="C173" s="408"/>
      <c r="D173" s="409"/>
    </row>
    <row r="174" spans="1:4" x14ac:dyDescent="0.2">
      <c r="A174" s="409"/>
      <c r="B174" s="408"/>
      <c r="C174" s="408"/>
      <c r="D174" s="409"/>
    </row>
    <row r="175" spans="1:4" x14ac:dyDescent="0.2">
      <c r="A175" s="409"/>
      <c r="B175" s="408"/>
      <c r="C175" s="408"/>
      <c r="D175" s="409"/>
    </row>
    <row r="176" spans="1:4" x14ac:dyDescent="0.2">
      <c r="A176" s="409"/>
      <c r="B176" s="408"/>
      <c r="C176" s="408"/>
      <c r="D176" s="409"/>
    </row>
    <row r="177" spans="1:4" x14ac:dyDescent="0.2">
      <c r="A177" s="409"/>
      <c r="B177" s="408"/>
      <c r="C177" s="408"/>
      <c r="D177" s="409"/>
    </row>
    <row r="178" spans="1:4" x14ac:dyDescent="0.2">
      <c r="A178" s="409"/>
      <c r="B178" s="408"/>
      <c r="C178" s="408"/>
      <c r="D178" s="409"/>
    </row>
    <row r="179" spans="1:4" x14ac:dyDescent="0.2">
      <c r="A179" s="409"/>
      <c r="B179" s="408"/>
      <c r="C179" s="408"/>
      <c r="D179" s="409"/>
    </row>
    <row r="180" spans="1:4" x14ac:dyDescent="0.2">
      <c r="A180" s="409"/>
      <c r="B180" s="408"/>
      <c r="C180" s="408"/>
      <c r="D180" s="409"/>
    </row>
    <row r="181" spans="1:4" s="57" customFormat="1" x14ac:dyDescent="0.2">
      <c r="A181" s="409"/>
      <c r="B181" s="408"/>
      <c r="C181" s="408"/>
      <c r="D181" s="409"/>
    </row>
    <row r="182" spans="1:4" x14ac:dyDescent="0.2">
      <c r="A182" s="409"/>
      <c r="B182" s="408"/>
      <c r="C182" s="408"/>
      <c r="D182" s="409"/>
    </row>
    <row r="183" spans="1:4" x14ac:dyDescent="0.2">
      <c r="A183" s="409"/>
      <c r="B183" s="408"/>
      <c r="C183" s="408"/>
      <c r="D183" s="409"/>
    </row>
    <row r="184" spans="1:4" x14ac:dyDescent="0.2">
      <c r="A184" s="409"/>
      <c r="B184" s="408"/>
      <c r="C184" s="408"/>
      <c r="D184" s="409"/>
    </row>
    <row r="185" spans="1:4" x14ac:dyDescent="0.2">
      <c r="A185" s="409"/>
      <c r="B185" s="408"/>
      <c r="C185" s="408"/>
      <c r="D185" s="409"/>
    </row>
    <row r="186" spans="1:4" x14ac:dyDescent="0.2">
      <c r="A186" s="409"/>
      <c r="B186" s="408"/>
      <c r="C186" s="408"/>
      <c r="D186" s="409"/>
    </row>
    <row r="187" spans="1:4" x14ac:dyDescent="0.2">
      <c r="A187" s="409"/>
      <c r="B187" s="408"/>
      <c r="C187" s="408"/>
      <c r="D187" s="409"/>
    </row>
    <row r="188" spans="1:4" x14ac:dyDescent="0.2">
      <c r="A188" s="409"/>
      <c r="B188" s="408"/>
      <c r="C188" s="408"/>
      <c r="D188" s="409"/>
    </row>
    <row r="189" spans="1:4" x14ac:dyDescent="0.2">
      <c r="A189" s="409"/>
      <c r="B189" s="408"/>
      <c r="C189" s="408"/>
      <c r="D189" s="409"/>
    </row>
    <row r="190" spans="1:4" x14ac:dyDescent="0.2">
      <c r="A190" s="409"/>
      <c r="B190" s="408"/>
      <c r="C190" s="408"/>
      <c r="D190" s="409"/>
    </row>
    <row r="191" spans="1:4" x14ac:dyDescent="0.2">
      <c r="A191" s="409"/>
      <c r="B191" s="408"/>
      <c r="C191" s="408"/>
      <c r="D191" s="409"/>
    </row>
    <row r="192" spans="1:4" s="57" customFormat="1" x14ac:dyDescent="0.2">
      <c r="A192" s="409"/>
      <c r="B192" s="408"/>
      <c r="C192" s="408"/>
      <c r="D192" s="409"/>
    </row>
    <row r="193" spans="1:4" x14ac:dyDescent="0.2">
      <c r="A193" s="409"/>
      <c r="B193" s="408"/>
      <c r="C193" s="408"/>
      <c r="D193" s="409"/>
    </row>
    <row r="194" spans="1:4" x14ac:dyDescent="0.2">
      <c r="A194" s="409"/>
      <c r="B194" s="408"/>
      <c r="C194" s="408"/>
      <c r="D194" s="409"/>
    </row>
    <row r="195" spans="1:4" x14ac:dyDescent="0.2">
      <c r="A195" s="409"/>
      <c r="B195" s="408"/>
      <c r="C195" s="408"/>
      <c r="D195" s="409"/>
    </row>
    <row r="196" spans="1:4" x14ac:dyDescent="0.2">
      <c r="A196" s="409"/>
      <c r="B196" s="408"/>
      <c r="C196" s="408"/>
      <c r="D196" s="409"/>
    </row>
    <row r="197" spans="1:4" x14ac:dyDescent="0.2">
      <c r="A197" s="409"/>
      <c r="B197" s="408"/>
      <c r="C197" s="408"/>
      <c r="D197" s="409"/>
    </row>
    <row r="198" spans="1:4" x14ac:dyDescent="0.2">
      <c r="A198" s="409"/>
      <c r="B198" s="408"/>
      <c r="C198" s="408"/>
      <c r="D198" s="409"/>
    </row>
    <row r="199" spans="1:4" x14ac:dyDescent="0.2">
      <c r="A199" s="409"/>
      <c r="B199" s="408"/>
      <c r="C199" s="408"/>
      <c r="D199" s="409"/>
    </row>
    <row r="200" spans="1:4" x14ac:dyDescent="0.2">
      <c r="A200" s="409"/>
      <c r="B200" s="408"/>
      <c r="C200" s="408"/>
      <c r="D200" s="409"/>
    </row>
    <row r="201" spans="1:4" x14ac:dyDescent="0.2">
      <c r="A201" s="409"/>
      <c r="B201" s="408"/>
      <c r="C201" s="408"/>
      <c r="D201" s="409"/>
    </row>
    <row r="202" spans="1:4" x14ac:dyDescent="0.2">
      <c r="A202" s="409"/>
      <c r="B202" s="408"/>
      <c r="C202" s="408"/>
      <c r="D202" s="409"/>
    </row>
  </sheetData>
  <mergeCells count="1">
    <mergeCell ref="C5:O5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12"/>
  <sheetViews>
    <sheetView topLeftCell="A25" zoomScale="80" zoomScaleNormal="80" workbookViewId="0">
      <selection activeCell="A44" sqref="A44:XFD46"/>
    </sheetView>
  </sheetViews>
  <sheetFormatPr defaultRowHeight="12.75" x14ac:dyDescent="0.2"/>
  <cols>
    <col min="2" max="5" width="9.140625" style="57" collapsed="1"/>
    <col min="6" max="6" width="12.85546875" style="57" bestFit="1" customWidth="1" collapsed="1"/>
    <col min="7" max="7" width="3.85546875" style="57" customWidth="1" collapsed="1"/>
    <col min="8" max="8" width="5.85546875" style="57" bestFit="1" customWidth="1" collapsed="1"/>
    <col min="9" max="9" width="7.85546875" style="57" customWidth="1" collapsed="1"/>
    <col min="10" max="11" width="5.85546875" style="57" bestFit="1" customWidth="1" collapsed="1"/>
    <col min="12" max="12" width="7.85546875" customWidth="1" collapsed="1"/>
    <col min="13" max="13" width="8.85546875" customWidth="1" collapsed="1"/>
    <col min="14" max="14" width="9.5703125" style="3" customWidth="1"/>
  </cols>
  <sheetData>
    <row r="1" spans="1:35" x14ac:dyDescent="0.2">
      <c r="A1" s="261" t="s">
        <v>409</v>
      </c>
      <c r="B1" s="261"/>
      <c r="C1" s="261"/>
      <c r="D1" s="261"/>
      <c r="E1" s="261"/>
      <c r="F1" s="261"/>
      <c r="G1" s="261"/>
      <c r="H1" s="261"/>
    </row>
    <row r="2" spans="1:35" x14ac:dyDescent="0.2">
      <c r="A2" s="410"/>
    </row>
    <row r="3" spans="1:35" x14ac:dyDescent="0.2">
      <c r="A3" s="261" t="s">
        <v>414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</row>
    <row r="4" spans="1:35" s="57" customFormat="1" x14ac:dyDescent="0.2">
      <c r="N4" s="3"/>
    </row>
    <row r="5" spans="1:35" s="57" customFormat="1" x14ac:dyDescent="0.2">
      <c r="N5" s="3"/>
    </row>
    <row r="6" spans="1:35" s="57" customFormat="1" x14ac:dyDescent="0.2">
      <c r="N6" s="3"/>
    </row>
    <row r="7" spans="1:35" s="57" customFormat="1" x14ac:dyDescent="0.2">
      <c r="N7" s="3"/>
    </row>
    <row r="8" spans="1:35" s="57" customFormat="1" x14ac:dyDescent="0.2">
      <c r="N8" s="3"/>
      <c r="P8" s="358" t="s">
        <v>432</v>
      </c>
    </row>
    <row r="9" spans="1:35" s="57" customFormat="1" ht="13.5" thickBot="1" x14ac:dyDescent="0.25">
      <c r="N9" s="3"/>
      <c r="O9" s="56"/>
      <c r="P9" s="280"/>
      <c r="Q9" s="280"/>
      <c r="R9" s="280"/>
      <c r="S9" s="280"/>
      <c r="T9" s="280"/>
      <c r="U9" s="280"/>
      <c r="V9" s="280"/>
      <c r="W9" s="280"/>
      <c r="X9" s="280"/>
      <c r="Y9" s="280"/>
      <c r="Z9" s="280"/>
      <c r="AA9" s="280"/>
      <c r="AB9" s="280"/>
      <c r="AC9" s="280"/>
      <c r="AD9" s="280"/>
      <c r="AE9" s="280"/>
      <c r="AF9" s="280"/>
      <c r="AG9" s="280"/>
      <c r="AH9" s="280"/>
      <c r="AI9" s="280"/>
    </row>
    <row r="10" spans="1:35" x14ac:dyDescent="0.2">
      <c r="A10" s="65" t="s">
        <v>232</v>
      </c>
      <c r="B10" s="65" t="s">
        <v>230</v>
      </c>
      <c r="C10" s="65" t="s">
        <v>105</v>
      </c>
      <c r="D10" s="65" t="s">
        <v>106</v>
      </c>
      <c r="E10" s="65" t="s">
        <v>248</v>
      </c>
      <c r="F10" s="65" t="s">
        <v>231</v>
      </c>
      <c r="G10" s="65"/>
      <c r="H10" s="444" t="b">
        <f>A10=U10</f>
        <v>1</v>
      </c>
      <c r="I10" s="444" t="b">
        <f>B10=P10</f>
        <v>1</v>
      </c>
      <c r="J10" s="444" t="b">
        <f>C10=Q10</f>
        <v>1</v>
      </c>
      <c r="K10" s="444" t="b">
        <f>D10=R10</f>
        <v>1</v>
      </c>
      <c r="L10" s="445" t="b">
        <f>E10=S10</f>
        <v>1</v>
      </c>
      <c r="M10" s="445" t="b">
        <f>F10=T10</f>
        <v>1</v>
      </c>
      <c r="N10" s="446" t="s">
        <v>438</v>
      </c>
      <c r="O10" s="329"/>
      <c r="P10" s="57" t="s">
        <v>230</v>
      </c>
      <c r="Q10" s="57" t="s">
        <v>105</v>
      </c>
      <c r="R10" s="57" t="s">
        <v>106</v>
      </c>
      <c r="S10" s="57" t="s">
        <v>248</v>
      </c>
      <c r="T10" s="57" t="s">
        <v>231</v>
      </c>
      <c r="U10" s="57" t="s">
        <v>232</v>
      </c>
      <c r="V10" s="57" t="s">
        <v>233</v>
      </c>
      <c r="W10" s="57" t="s">
        <v>234</v>
      </c>
      <c r="X10" s="57" t="s">
        <v>235</v>
      </c>
      <c r="Y10" s="57" t="s">
        <v>236</v>
      </c>
      <c r="Z10" s="57" t="s">
        <v>237</v>
      </c>
      <c r="AA10" s="57" t="s">
        <v>238</v>
      </c>
      <c r="AB10" s="57" t="s">
        <v>239</v>
      </c>
      <c r="AC10" s="57" t="s">
        <v>240</v>
      </c>
      <c r="AD10" s="57" t="s">
        <v>241</v>
      </c>
      <c r="AE10" s="57" t="s">
        <v>242</v>
      </c>
      <c r="AF10" s="57" t="s">
        <v>243</v>
      </c>
      <c r="AG10" s="57" t="s">
        <v>244</v>
      </c>
      <c r="AH10" s="57" t="s">
        <v>245</v>
      </c>
      <c r="AI10" s="57" t="s">
        <v>246</v>
      </c>
    </row>
    <row r="11" spans="1:35" x14ac:dyDescent="0.2">
      <c r="A11" s="65" t="s">
        <v>233</v>
      </c>
      <c r="B11" s="57">
        <v>1</v>
      </c>
      <c r="C11" s="57" t="s">
        <v>137</v>
      </c>
      <c r="D11" s="57" t="s">
        <v>54</v>
      </c>
      <c r="H11" s="332" t="b">
        <f>A11=V10</f>
        <v>1</v>
      </c>
      <c r="I11" s="332" t="b">
        <f t="shared" ref="I11:I70" si="0">B11=P11</f>
        <v>1</v>
      </c>
      <c r="J11" s="332" t="b">
        <f t="shared" ref="J11:J25" si="1">C11=Q11</f>
        <v>1</v>
      </c>
      <c r="K11" s="332" t="b">
        <f t="shared" ref="K11:K25" si="2">D11=R11</f>
        <v>1</v>
      </c>
      <c r="L11" s="333" t="b">
        <f t="shared" ref="L11:L25" si="3">E11=S11</f>
        <v>1</v>
      </c>
      <c r="M11" s="333" t="b">
        <f t="shared" ref="M11:M25" si="4">F11=T11</f>
        <v>1</v>
      </c>
      <c r="N11" s="443"/>
      <c r="O11" s="329"/>
      <c r="P11" s="57">
        <v>1</v>
      </c>
      <c r="Q11" s="57" t="s">
        <v>137</v>
      </c>
      <c r="R11" s="57" t="s">
        <v>54</v>
      </c>
      <c r="S11" s="57"/>
      <c r="T11" s="57"/>
      <c r="U11" s="409">
        <v>62.60014975664545</v>
      </c>
      <c r="V11" s="409">
        <v>67.866281918658473</v>
      </c>
      <c r="W11" s="409">
        <v>65.947524407252445</v>
      </c>
      <c r="X11" s="409">
        <v>63.381284717276742</v>
      </c>
      <c r="Y11" s="409">
        <v>64.095247466299327</v>
      </c>
      <c r="Z11" s="409">
        <v>68.048481547051608</v>
      </c>
      <c r="AA11" s="409">
        <v>57.931498100904165</v>
      </c>
      <c r="AB11" s="409">
        <v>66.149876051530057</v>
      </c>
      <c r="AC11" s="409">
        <v>59.841646695186689</v>
      </c>
      <c r="AD11" s="409">
        <v>63.136292111399705</v>
      </c>
      <c r="AE11" s="409">
        <v>65.934065934065927</v>
      </c>
      <c r="AF11" s="409">
        <v>70.543854133920149</v>
      </c>
      <c r="AG11" s="409">
        <v>64.476997445181681</v>
      </c>
      <c r="AH11" s="409">
        <v>61.783132530120476</v>
      </c>
      <c r="AI11" s="409">
        <v>62.73766383262879</v>
      </c>
    </row>
    <row r="12" spans="1:35" x14ac:dyDescent="0.2">
      <c r="A12" s="65" t="s">
        <v>234</v>
      </c>
      <c r="B12" s="57">
        <v>1</v>
      </c>
      <c r="C12" s="57" t="s">
        <v>137</v>
      </c>
      <c r="D12" s="57" t="s">
        <v>55</v>
      </c>
      <c r="H12" s="332" t="b">
        <f>A12=W10</f>
        <v>1</v>
      </c>
      <c r="I12" s="332" t="b">
        <f>B12=P12</f>
        <v>1</v>
      </c>
      <c r="J12" s="332" t="b">
        <f t="shared" si="1"/>
        <v>1</v>
      </c>
      <c r="K12" s="332" t="b">
        <f t="shared" si="2"/>
        <v>1</v>
      </c>
      <c r="L12" s="333" t="b">
        <f t="shared" si="3"/>
        <v>1</v>
      </c>
      <c r="M12" s="333" t="b">
        <f t="shared" si="4"/>
        <v>1</v>
      </c>
      <c r="N12" s="443"/>
      <c r="O12" s="329"/>
      <c r="P12" s="57">
        <v>1</v>
      </c>
      <c r="Q12" s="57" t="s">
        <v>137</v>
      </c>
      <c r="R12" s="57" t="s">
        <v>55</v>
      </c>
      <c r="S12" s="57"/>
      <c r="T12" s="57"/>
      <c r="U12" s="409">
        <v>66.146210502145991</v>
      </c>
      <c r="V12" s="409">
        <v>73.154685494223358</v>
      </c>
      <c r="W12" s="409">
        <v>70.394959404600812</v>
      </c>
      <c r="X12" s="409">
        <v>66.869050883309171</v>
      </c>
      <c r="Y12" s="409">
        <v>67.457803413550181</v>
      </c>
      <c r="Z12" s="409">
        <v>72.739263045091079</v>
      </c>
      <c r="AA12" s="409">
        <v>62.816715154720967</v>
      </c>
      <c r="AB12" s="409">
        <v>70.416141740156377</v>
      </c>
      <c r="AC12" s="409">
        <v>63.131597771660196</v>
      </c>
      <c r="AD12" s="409">
        <v>67.688962901285961</v>
      </c>
      <c r="AE12" s="409">
        <v>71.851404409543946</v>
      </c>
      <c r="AF12" s="409">
        <v>76.141146001942374</v>
      </c>
      <c r="AG12" s="409">
        <v>69.319330157355267</v>
      </c>
      <c r="AH12" s="409">
        <v>69.306680161943319</v>
      </c>
      <c r="AI12" s="409">
        <v>67.020579457676547</v>
      </c>
    </row>
    <row r="13" spans="1:35" x14ac:dyDescent="0.2">
      <c r="A13" s="65" t="s">
        <v>235</v>
      </c>
      <c r="B13" s="57">
        <v>1</v>
      </c>
      <c r="C13" s="57" t="s">
        <v>137</v>
      </c>
      <c r="D13" s="57" t="s">
        <v>138</v>
      </c>
      <c r="H13" s="332" t="b">
        <f>A13=X10</f>
        <v>1</v>
      </c>
      <c r="I13" s="332" t="b">
        <f t="shared" si="0"/>
        <v>1</v>
      </c>
      <c r="J13" s="332" t="b">
        <f t="shared" si="1"/>
        <v>1</v>
      </c>
      <c r="K13" s="332" t="b">
        <f t="shared" si="2"/>
        <v>1</v>
      </c>
      <c r="L13" s="333" t="b">
        <f t="shared" si="3"/>
        <v>1</v>
      </c>
      <c r="M13" s="333" t="b">
        <f t="shared" si="4"/>
        <v>1</v>
      </c>
      <c r="N13" s="443"/>
      <c r="O13" s="329"/>
      <c r="P13" s="57">
        <v>1</v>
      </c>
      <c r="Q13" s="57" t="s">
        <v>137</v>
      </c>
      <c r="R13" s="57" t="s">
        <v>138</v>
      </c>
      <c r="S13" s="57"/>
      <c r="T13" s="57"/>
      <c r="U13" s="409">
        <v>64.424693512182259</v>
      </c>
      <c r="V13" s="409">
        <v>70.533955697056356</v>
      </c>
      <c r="W13" s="409">
        <v>68.204842032967022</v>
      </c>
      <c r="X13" s="409">
        <v>65.158425228282027</v>
      </c>
      <c r="Y13" s="409">
        <v>65.809966969645828</v>
      </c>
      <c r="Z13" s="409">
        <v>70.383542156809114</v>
      </c>
      <c r="AA13" s="409">
        <v>60.394339905665092</v>
      </c>
      <c r="AB13" s="409">
        <v>68.300057447516153</v>
      </c>
      <c r="AC13" s="409">
        <v>61.513549239920685</v>
      </c>
      <c r="AD13" s="409">
        <v>65.440295153194995</v>
      </c>
      <c r="AE13" s="409">
        <v>68.867924528301884</v>
      </c>
      <c r="AF13" s="409">
        <v>73.301435406698573</v>
      </c>
      <c r="AG13" s="409">
        <v>66.920408293344749</v>
      </c>
      <c r="AH13" s="409">
        <v>65.452974574179208</v>
      </c>
      <c r="AI13" s="409">
        <v>64.903749223227237</v>
      </c>
    </row>
    <row r="14" spans="1:35" x14ac:dyDescent="0.2">
      <c r="A14" s="65" t="s">
        <v>236</v>
      </c>
      <c r="B14" s="57">
        <v>2</v>
      </c>
      <c r="C14" s="57" t="s">
        <v>137</v>
      </c>
      <c r="D14" s="57" t="s">
        <v>54</v>
      </c>
      <c r="E14" s="57" t="s">
        <v>56</v>
      </c>
      <c r="H14" s="332" t="b">
        <f>A14=Y10</f>
        <v>1</v>
      </c>
      <c r="I14" s="332" t="b">
        <f t="shared" si="0"/>
        <v>1</v>
      </c>
      <c r="J14" s="332" t="b">
        <f t="shared" si="1"/>
        <v>1</v>
      </c>
      <c r="K14" s="332" t="b">
        <f t="shared" si="2"/>
        <v>1</v>
      </c>
      <c r="L14" s="333" t="b">
        <f t="shared" si="3"/>
        <v>1</v>
      </c>
      <c r="M14" s="333" t="b">
        <f t="shared" si="4"/>
        <v>1</v>
      </c>
      <c r="N14" s="443"/>
      <c r="O14" s="329"/>
      <c r="P14" s="57">
        <v>2</v>
      </c>
      <c r="Q14" s="57" t="s">
        <v>137</v>
      </c>
      <c r="R14" s="57" t="s">
        <v>54</v>
      </c>
      <c r="S14" s="57" t="s">
        <v>56</v>
      </c>
      <c r="T14" s="57"/>
      <c r="U14" s="409">
        <v>72.885088742065022</v>
      </c>
      <c r="V14" s="409">
        <v>75.871313672922241</v>
      </c>
      <c r="W14" s="409">
        <v>74.022495982860207</v>
      </c>
      <c r="X14" s="409">
        <v>70.945795226410894</v>
      </c>
      <c r="Y14" s="409">
        <v>72.551895306859208</v>
      </c>
      <c r="Z14" s="409">
        <v>73.452889797435418</v>
      </c>
      <c r="AA14" s="409">
        <v>67.722507249609635</v>
      </c>
      <c r="AB14" s="409">
        <v>72.009086320040382</v>
      </c>
      <c r="AC14" s="409">
        <v>68.775052108385438</v>
      </c>
      <c r="AD14" s="409">
        <v>70.967181299423572</v>
      </c>
      <c r="AE14" s="409"/>
      <c r="AF14" s="57"/>
      <c r="AG14" s="409">
        <v>72.96185874370309</v>
      </c>
      <c r="AH14" s="57"/>
      <c r="AI14" s="409">
        <v>70.89383083390058</v>
      </c>
    </row>
    <row r="15" spans="1:35" x14ac:dyDescent="0.2">
      <c r="A15" s="65" t="s">
        <v>237</v>
      </c>
      <c r="B15" s="57">
        <v>2</v>
      </c>
      <c r="C15" s="57" t="s">
        <v>137</v>
      </c>
      <c r="D15" s="57" t="s">
        <v>54</v>
      </c>
      <c r="E15" s="57">
        <v>4</v>
      </c>
      <c r="H15" s="332" t="b">
        <f>A15=Z10</f>
        <v>1</v>
      </c>
      <c r="I15" s="332" t="b">
        <f t="shared" si="0"/>
        <v>1</v>
      </c>
      <c r="J15" s="332" t="b">
        <f t="shared" si="1"/>
        <v>1</v>
      </c>
      <c r="K15" s="332" t="b">
        <f t="shared" si="2"/>
        <v>1</v>
      </c>
      <c r="L15" s="333" t="b">
        <f t="shared" si="3"/>
        <v>0</v>
      </c>
      <c r="M15" s="333" t="b">
        <f t="shared" si="4"/>
        <v>1</v>
      </c>
      <c r="N15" s="443"/>
      <c r="O15" s="329"/>
      <c r="P15" s="57">
        <v>2</v>
      </c>
      <c r="Q15" s="57" t="s">
        <v>137</v>
      </c>
      <c r="R15" s="57" t="s">
        <v>54</v>
      </c>
      <c r="S15" s="57" t="s">
        <v>436</v>
      </c>
      <c r="T15" s="57"/>
      <c r="U15" s="409">
        <v>68.596270449605314</v>
      </c>
      <c r="V15" s="409">
        <v>69.802982876081757</v>
      </c>
      <c r="W15" s="409">
        <v>71.02031176192726</v>
      </c>
      <c r="X15" s="409">
        <v>67.804926897656713</v>
      </c>
      <c r="Y15" s="409">
        <v>68.7521445728011</v>
      </c>
      <c r="Z15" s="409">
        <v>70.986003387715073</v>
      </c>
      <c r="AA15" s="409">
        <v>63.922034704064657</v>
      </c>
      <c r="AB15" s="409">
        <v>70.174545454545452</v>
      </c>
      <c r="AC15" s="409">
        <v>65.553235908141957</v>
      </c>
      <c r="AD15" s="409">
        <v>66.439100077579511</v>
      </c>
      <c r="AE15" s="409">
        <v>67.906336088154276</v>
      </c>
      <c r="AF15" s="409">
        <v>74.118350268977878</v>
      </c>
      <c r="AG15" s="409">
        <v>68.965517241379317</v>
      </c>
      <c r="AH15" s="409"/>
      <c r="AI15" s="409">
        <v>68.008014469075036</v>
      </c>
    </row>
    <row r="16" spans="1:35" x14ac:dyDescent="0.2">
      <c r="A16" s="65" t="s">
        <v>238</v>
      </c>
      <c r="B16" s="57">
        <v>2</v>
      </c>
      <c r="C16" s="57" t="s">
        <v>137</v>
      </c>
      <c r="D16" s="57" t="s">
        <v>54</v>
      </c>
      <c r="E16" s="57">
        <v>3</v>
      </c>
      <c r="H16" s="332" t="b">
        <f>A16=AA10</f>
        <v>1</v>
      </c>
      <c r="I16" s="332" t="b">
        <f t="shared" si="0"/>
        <v>1</v>
      </c>
      <c r="J16" s="332" t="b">
        <f t="shared" si="1"/>
        <v>1</v>
      </c>
      <c r="K16" s="332" t="b">
        <f t="shared" si="2"/>
        <v>1</v>
      </c>
      <c r="L16" s="333" t="b">
        <f t="shared" si="3"/>
        <v>0</v>
      </c>
      <c r="M16" s="333" t="b">
        <f t="shared" si="4"/>
        <v>1</v>
      </c>
      <c r="N16" s="443"/>
      <c r="O16" s="329"/>
      <c r="P16" s="57">
        <v>2</v>
      </c>
      <c r="Q16" s="57" t="s">
        <v>137</v>
      </c>
      <c r="R16" s="57" t="s">
        <v>54</v>
      </c>
      <c r="S16" s="57" t="s">
        <v>435</v>
      </c>
      <c r="T16" s="57"/>
      <c r="U16" s="409">
        <v>65.009881422924892</v>
      </c>
      <c r="V16" s="409">
        <v>67.92999078826162</v>
      </c>
      <c r="W16" s="409">
        <v>66.748927038626604</v>
      </c>
      <c r="X16" s="409">
        <v>64.718395461912479</v>
      </c>
      <c r="Y16" s="409">
        <v>64.569614299153343</v>
      </c>
      <c r="Z16" s="409">
        <v>65.692952580560643</v>
      </c>
      <c r="AA16" s="409">
        <v>59.891013777503602</v>
      </c>
      <c r="AB16" s="409">
        <v>66.886055121349244</v>
      </c>
      <c r="AC16" s="409">
        <v>61.923600752318563</v>
      </c>
      <c r="AD16" s="409">
        <v>61.465933325850266</v>
      </c>
      <c r="AE16" s="409">
        <v>65.833333333333329</v>
      </c>
      <c r="AF16" s="409">
        <v>67.388059701492537</v>
      </c>
      <c r="AG16" s="409">
        <v>65.877185427611749</v>
      </c>
      <c r="AH16" s="409">
        <v>63.125548726953475</v>
      </c>
      <c r="AI16" s="409">
        <v>64.180041124789696</v>
      </c>
    </row>
    <row r="17" spans="1:35" x14ac:dyDescent="0.2">
      <c r="A17" s="65" t="s">
        <v>239</v>
      </c>
      <c r="B17" s="57">
        <v>2</v>
      </c>
      <c r="C17" s="57" t="s">
        <v>137</v>
      </c>
      <c r="D17" s="57" t="s">
        <v>54</v>
      </c>
      <c r="E17" s="57">
        <v>2</v>
      </c>
      <c r="H17" s="332" t="b">
        <f>A17=AB10</f>
        <v>1</v>
      </c>
      <c r="I17" s="332" t="b">
        <f t="shared" si="0"/>
        <v>1</v>
      </c>
      <c r="J17" s="332" t="b">
        <f t="shared" si="1"/>
        <v>1</v>
      </c>
      <c r="K17" s="332" t="b">
        <f t="shared" si="2"/>
        <v>1</v>
      </c>
      <c r="L17" s="333" t="b">
        <f t="shared" si="3"/>
        <v>0</v>
      </c>
      <c r="M17" s="333" t="b">
        <f t="shared" si="4"/>
        <v>1</v>
      </c>
      <c r="N17" s="443"/>
      <c r="O17" s="329"/>
      <c r="P17" s="57">
        <v>2</v>
      </c>
      <c r="Q17" s="57" t="s">
        <v>137</v>
      </c>
      <c r="R17" s="57" t="s">
        <v>54</v>
      </c>
      <c r="S17" s="57" t="s">
        <v>434</v>
      </c>
      <c r="T17" s="57"/>
      <c r="U17" s="409">
        <v>59.989913423552153</v>
      </c>
      <c r="V17" s="409">
        <v>62.76223776223776</v>
      </c>
      <c r="W17" s="409">
        <v>62.393755420641803</v>
      </c>
      <c r="X17" s="409">
        <v>59.677121771217713</v>
      </c>
      <c r="Y17" s="409">
        <v>58.710735461082372</v>
      </c>
      <c r="Z17" s="409">
        <v>59.801369202584134</v>
      </c>
      <c r="AA17" s="409">
        <v>55.94365332207424</v>
      </c>
      <c r="AB17" s="409">
        <v>61.181381229445989</v>
      </c>
      <c r="AC17" s="409">
        <v>57.610538672231634</v>
      </c>
      <c r="AD17" s="409">
        <v>56.205407861849579</v>
      </c>
      <c r="AE17" s="409">
        <v>58.843537414965986</v>
      </c>
      <c r="AF17" s="409">
        <v>60</v>
      </c>
      <c r="AG17" s="409">
        <v>57.920735209649635</v>
      </c>
      <c r="AH17" s="409">
        <v>55.416666666666671</v>
      </c>
      <c r="AI17" s="409">
        <v>58.191105379566721</v>
      </c>
    </row>
    <row r="18" spans="1:35" x14ac:dyDescent="0.2">
      <c r="A18" s="65" t="s">
        <v>240</v>
      </c>
      <c r="B18" s="57">
        <v>2</v>
      </c>
      <c r="C18" s="57" t="s">
        <v>137</v>
      </c>
      <c r="D18" s="57" t="s">
        <v>54</v>
      </c>
      <c r="E18" s="57" t="s">
        <v>57</v>
      </c>
      <c r="H18" s="332" t="b">
        <f>A18=AC10</f>
        <v>1</v>
      </c>
      <c r="I18" s="332" t="b">
        <f t="shared" si="0"/>
        <v>1</v>
      </c>
      <c r="J18" s="332" t="b">
        <f t="shared" si="1"/>
        <v>1</v>
      </c>
      <c r="K18" s="332" t="b">
        <f t="shared" si="2"/>
        <v>1</v>
      </c>
      <c r="L18" s="333" t="b">
        <f t="shared" si="3"/>
        <v>1</v>
      </c>
      <c r="M18" s="333" t="b">
        <f t="shared" si="4"/>
        <v>1</v>
      </c>
      <c r="N18" s="443"/>
      <c r="O18" s="329"/>
      <c r="P18" s="57">
        <v>2</v>
      </c>
      <c r="Q18" s="57" t="s">
        <v>137</v>
      </c>
      <c r="R18" s="57" t="s">
        <v>54</v>
      </c>
      <c r="S18" s="57" t="s">
        <v>57</v>
      </c>
      <c r="T18" s="57"/>
      <c r="U18" s="409">
        <v>54.201286518359694</v>
      </c>
      <c r="V18" s="409">
        <v>59.704641350210977</v>
      </c>
      <c r="W18" s="409">
        <v>53.0835734870317</v>
      </c>
      <c r="X18" s="409">
        <v>54.384851369935475</v>
      </c>
      <c r="Y18" s="409">
        <v>52.698170731707314</v>
      </c>
      <c r="Z18" s="409">
        <v>52.266101245693086</v>
      </c>
      <c r="AA18" s="409">
        <v>49.710788668443392</v>
      </c>
      <c r="AB18" s="409">
        <v>53.122721749696233</v>
      </c>
      <c r="AC18" s="409">
        <v>52.036651033524407</v>
      </c>
      <c r="AD18" s="409">
        <v>50.303030303030305</v>
      </c>
      <c r="AE18" s="57"/>
      <c r="AF18" s="57"/>
      <c r="AG18" s="409">
        <v>51.343036327061888</v>
      </c>
      <c r="AH18" s="57"/>
      <c r="AI18" s="409">
        <v>51.514144078252322</v>
      </c>
    </row>
    <row r="19" spans="1:35" x14ac:dyDescent="0.2">
      <c r="A19" s="65" t="s">
        <v>241</v>
      </c>
      <c r="B19" s="57">
        <v>2</v>
      </c>
      <c r="C19" s="57" t="s">
        <v>137</v>
      </c>
      <c r="D19" s="57" t="s">
        <v>55</v>
      </c>
      <c r="E19" s="57" t="s">
        <v>56</v>
      </c>
      <c r="H19" s="332" t="b">
        <f>A19=AD10</f>
        <v>1</v>
      </c>
      <c r="I19" s="332" t="b">
        <f t="shared" si="0"/>
        <v>1</v>
      </c>
      <c r="J19" s="332" t="b">
        <f t="shared" si="1"/>
        <v>1</v>
      </c>
      <c r="K19" s="332" t="b">
        <f t="shared" si="2"/>
        <v>1</v>
      </c>
      <c r="L19" s="333" t="b">
        <f t="shared" si="3"/>
        <v>1</v>
      </c>
      <c r="M19" s="333" t="b">
        <f t="shared" si="4"/>
        <v>1</v>
      </c>
      <c r="N19" s="443"/>
      <c r="O19" s="329"/>
      <c r="P19" s="57">
        <v>2</v>
      </c>
      <c r="Q19" s="57" t="s">
        <v>137</v>
      </c>
      <c r="R19" s="57" t="s">
        <v>55</v>
      </c>
      <c r="S19" s="57" t="s">
        <v>56</v>
      </c>
      <c r="T19" s="57"/>
      <c r="U19" s="409">
        <v>76.187669456560187</v>
      </c>
      <c r="V19" s="409">
        <v>77.057356608478798</v>
      </c>
      <c r="W19" s="409">
        <v>77.172774869109944</v>
      </c>
      <c r="X19" s="409">
        <v>75.451418744625968</v>
      </c>
      <c r="Y19" s="409">
        <v>75.507573316145667</v>
      </c>
      <c r="Z19" s="409">
        <v>78.17325185427066</v>
      </c>
      <c r="AA19" s="409">
        <v>73.316148597422298</v>
      </c>
      <c r="AB19" s="409">
        <v>76.476426799007442</v>
      </c>
      <c r="AC19" s="409">
        <v>72.373989996152361</v>
      </c>
      <c r="AD19" s="409">
        <v>76.135828135828135</v>
      </c>
      <c r="AE19" s="409"/>
      <c r="AF19" s="57"/>
      <c r="AG19" s="409">
        <v>77.314198821516825</v>
      </c>
      <c r="AH19" s="57"/>
      <c r="AI19" s="409">
        <v>75.511961464976721</v>
      </c>
    </row>
    <row r="20" spans="1:35" x14ac:dyDescent="0.2">
      <c r="A20" s="65" t="s">
        <v>242</v>
      </c>
      <c r="B20" s="57">
        <v>2</v>
      </c>
      <c r="C20" s="57" t="s">
        <v>137</v>
      </c>
      <c r="D20" s="57" t="s">
        <v>55</v>
      </c>
      <c r="E20" s="57">
        <v>4</v>
      </c>
      <c r="H20" s="332" t="b">
        <f>A20=AE10</f>
        <v>1</v>
      </c>
      <c r="I20" s="332" t="b">
        <f t="shared" si="0"/>
        <v>1</v>
      </c>
      <c r="J20" s="332" t="b">
        <f t="shared" si="1"/>
        <v>1</v>
      </c>
      <c r="K20" s="332" t="b">
        <f t="shared" si="2"/>
        <v>1</v>
      </c>
      <c r="L20" s="333" t="b">
        <f t="shared" si="3"/>
        <v>0</v>
      </c>
      <c r="M20" s="333" t="b">
        <f t="shared" si="4"/>
        <v>1</v>
      </c>
      <c r="N20" s="443"/>
      <c r="O20" s="329"/>
      <c r="P20" s="57">
        <v>2</v>
      </c>
      <c r="Q20" s="57" t="s">
        <v>137</v>
      </c>
      <c r="R20" s="57" t="s">
        <v>55</v>
      </c>
      <c r="S20" s="57" t="s">
        <v>436</v>
      </c>
      <c r="T20" s="57"/>
      <c r="U20" s="409">
        <v>72.480120352460773</v>
      </c>
      <c r="V20" s="409">
        <v>75.1716660643296</v>
      </c>
      <c r="W20" s="409">
        <v>75.251141552511413</v>
      </c>
      <c r="X20" s="409">
        <v>72.128168340506932</v>
      </c>
      <c r="Y20" s="409">
        <v>73.1387340111512</v>
      </c>
      <c r="Z20" s="409">
        <v>75.269828474181551</v>
      </c>
      <c r="AA20" s="409">
        <v>69.7841726618705</v>
      </c>
      <c r="AB20" s="409">
        <v>74.470663719968627</v>
      </c>
      <c r="AC20" s="409">
        <v>69.545999873713455</v>
      </c>
      <c r="AD20" s="409">
        <v>70.968069445149496</v>
      </c>
      <c r="AE20" s="409">
        <v>73.785046728971963</v>
      </c>
      <c r="AF20" s="409">
        <v>78.143712574850298</v>
      </c>
      <c r="AG20" s="409">
        <v>73.786587625046323</v>
      </c>
      <c r="AH20" s="409"/>
      <c r="AI20" s="409">
        <v>72.59496987162693</v>
      </c>
    </row>
    <row r="21" spans="1:35" x14ac:dyDescent="0.2">
      <c r="A21" s="65" t="s">
        <v>243</v>
      </c>
      <c r="B21" s="57">
        <v>2</v>
      </c>
      <c r="C21" s="57" t="s">
        <v>137</v>
      </c>
      <c r="D21" s="57" t="s">
        <v>55</v>
      </c>
      <c r="E21" s="57">
        <v>3</v>
      </c>
      <c r="H21" s="332" t="b">
        <f>A21=AF10</f>
        <v>1</v>
      </c>
      <c r="I21" s="332" t="b">
        <f t="shared" si="0"/>
        <v>1</v>
      </c>
      <c r="J21" s="332" t="b">
        <f t="shared" si="1"/>
        <v>1</v>
      </c>
      <c r="K21" s="332" t="b">
        <f t="shared" si="2"/>
        <v>1</v>
      </c>
      <c r="L21" s="333" t="b">
        <f t="shared" si="3"/>
        <v>0</v>
      </c>
      <c r="M21" s="333" t="b">
        <f t="shared" si="4"/>
        <v>1</v>
      </c>
      <c r="N21" s="443"/>
      <c r="O21" s="329"/>
      <c r="P21" s="57">
        <v>2</v>
      </c>
      <c r="Q21" s="57" t="s">
        <v>137</v>
      </c>
      <c r="R21" s="57" t="s">
        <v>55</v>
      </c>
      <c r="S21" s="57" t="s">
        <v>435</v>
      </c>
      <c r="T21" s="57"/>
      <c r="U21" s="409">
        <v>68.877503493246394</v>
      </c>
      <c r="V21" s="409">
        <v>73.176950535441094</v>
      </c>
      <c r="W21" s="409">
        <v>72.009915306754806</v>
      </c>
      <c r="X21" s="409">
        <v>68.028317229503486</v>
      </c>
      <c r="Y21" s="409">
        <v>67.292345734517255</v>
      </c>
      <c r="Z21" s="409">
        <v>70.552106723022064</v>
      </c>
      <c r="AA21" s="409">
        <v>65.292425695110254</v>
      </c>
      <c r="AB21" s="409">
        <v>70.655729454984652</v>
      </c>
      <c r="AC21" s="409">
        <v>64.860681114551085</v>
      </c>
      <c r="AD21" s="409">
        <v>66.129210992907801</v>
      </c>
      <c r="AE21" s="409">
        <v>71.596638655462186</v>
      </c>
      <c r="AF21" s="409">
        <v>73.658536585365852</v>
      </c>
      <c r="AG21" s="409">
        <v>70.579332380391818</v>
      </c>
      <c r="AH21" s="409">
        <v>69.909365558912384</v>
      </c>
      <c r="AI21" s="409">
        <v>68.535209251172986</v>
      </c>
    </row>
    <row r="22" spans="1:35" x14ac:dyDescent="0.2">
      <c r="A22" s="65" t="s">
        <v>244</v>
      </c>
      <c r="B22" s="57">
        <v>2</v>
      </c>
      <c r="C22" s="57" t="s">
        <v>137</v>
      </c>
      <c r="D22" s="57" t="s">
        <v>55</v>
      </c>
      <c r="E22" s="57">
        <v>2</v>
      </c>
      <c r="H22" s="332" t="b">
        <f>A22=AG10</f>
        <v>1</v>
      </c>
      <c r="I22" s="332" t="b">
        <f t="shared" si="0"/>
        <v>1</v>
      </c>
      <c r="J22" s="332" t="b">
        <f t="shared" si="1"/>
        <v>1</v>
      </c>
      <c r="K22" s="332" t="b">
        <f t="shared" si="2"/>
        <v>1</v>
      </c>
      <c r="L22" s="333" t="b">
        <f t="shared" si="3"/>
        <v>0</v>
      </c>
      <c r="M22" s="333" t="b">
        <f t="shared" si="4"/>
        <v>1</v>
      </c>
      <c r="N22" s="443"/>
      <c r="O22" s="329"/>
      <c r="P22" s="57">
        <v>2</v>
      </c>
      <c r="Q22" s="57" t="s">
        <v>137</v>
      </c>
      <c r="R22" s="57" t="s">
        <v>55</v>
      </c>
      <c r="S22" s="57" t="s">
        <v>434</v>
      </c>
      <c r="T22" s="57"/>
      <c r="U22" s="409">
        <v>63.600379987333753</v>
      </c>
      <c r="V22" s="409">
        <v>70.142348754448406</v>
      </c>
      <c r="W22" s="409">
        <v>65.369844715311416</v>
      </c>
      <c r="X22" s="409">
        <v>63.020415440848708</v>
      </c>
      <c r="Y22" s="409">
        <v>61.66985188724319</v>
      </c>
      <c r="Z22" s="409">
        <v>65.049485736464192</v>
      </c>
      <c r="AA22" s="409">
        <v>60.21149048665152</v>
      </c>
      <c r="AB22" s="409">
        <v>65.514687731424331</v>
      </c>
      <c r="AC22" s="409">
        <v>60.841450777202077</v>
      </c>
      <c r="AD22" s="409">
        <v>60.326207724101153</v>
      </c>
      <c r="AE22" s="409">
        <v>64.869565217391298</v>
      </c>
      <c r="AF22" s="409">
        <v>75</v>
      </c>
      <c r="AG22" s="409">
        <v>63.369076444136972</v>
      </c>
      <c r="AH22" s="409">
        <v>66.031746031746025</v>
      </c>
      <c r="AI22" s="409">
        <v>62.256866489015714</v>
      </c>
    </row>
    <row r="23" spans="1:35" x14ac:dyDescent="0.2">
      <c r="A23" s="65" t="s">
        <v>245</v>
      </c>
      <c r="B23" s="57">
        <v>2</v>
      </c>
      <c r="C23" s="57" t="s">
        <v>137</v>
      </c>
      <c r="D23" s="57" t="s">
        <v>55</v>
      </c>
      <c r="E23" s="57" t="s">
        <v>57</v>
      </c>
      <c r="H23" s="332" t="b">
        <f>A23=AH10</f>
        <v>1</v>
      </c>
      <c r="I23" s="332" t="b">
        <f t="shared" si="0"/>
        <v>1</v>
      </c>
      <c r="J23" s="332" t="b">
        <f t="shared" si="1"/>
        <v>1</v>
      </c>
      <c r="K23" s="332" t="b">
        <f t="shared" si="2"/>
        <v>1</v>
      </c>
      <c r="L23" s="333" t="b">
        <f t="shared" si="3"/>
        <v>1</v>
      </c>
      <c r="M23" s="333" t="b">
        <f t="shared" si="4"/>
        <v>1</v>
      </c>
      <c r="N23" s="443"/>
      <c r="O23" s="329"/>
      <c r="P23" s="57">
        <v>2</v>
      </c>
      <c r="Q23" s="57" t="s">
        <v>137</v>
      </c>
      <c r="R23" s="57" t="s">
        <v>55</v>
      </c>
      <c r="S23" s="57" t="s">
        <v>57</v>
      </c>
      <c r="T23" s="57"/>
      <c r="U23" s="409">
        <v>56.977271255585059</v>
      </c>
      <c r="V23" s="409">
        <v>63.306908267270664</v>
      </c>
      <c r="W23" s="409">
        <v>59.006582884500304</v>
      </c>
      <c r="X23" s="409">
        <v>56.039954219123921</v>
      </c>
      <c r="Y23" s="409">
        <v>56.04783075272114</v>
      </c>
      <c r="Z23" s="409">
        <v>55.810008481764207</v>
      </c>
      <c r="AA23" s="409">
        <v>53.20138285182864</v>
      </c>
      <c r="AB23" s="409">
        <v>58.628542510121463</v>
      </c>
      <c r="AC23" s="409">
        <v>54.722041964092583</v>
      </c>
      <c r="AD23" s="409">
        <v>52.802536852931091</v>
      </c>
      <c r="AE23" s="57"/>
      <c r="AF23" s="57"/>
      <c r="AG23" s="409">
        <v>54.622781065088752</v>
      </c>
      <c r="AH23" s="57"/>
      <c r="AI23" s="409">
        <v>54.66046664377734</v>
      </c>
    </row>
    <row r="24" spans="1:35" x14ac:dyDescent="0.2">
      <c r="A24" s="65" t="s">
        <v>246</v>
      </c>
      <c r="B24" s="57">
        <v>2</v>
      </c>
      <c r="C24" s="57" t="s">
        <v>137</v>
      </c>
      <c r="D24" s="57" t="s">
        <v>138</v>
      </c>
      <c r="E24" s="57" t="s">
        <v>56</v>
      </c>
      <c r="H24" s="332" t="b">
        <f>A24=AI10</f>
        <v>1</v>
      </c>
      <c r="I24" s="332" t="b">
        <f t="shared" si="0"/>
        <v>1</v>
      </c>
      <c r="J24" s="332" t="b">
        <f t="shared" si="1"/>
        <v>1</v>
      </c>
      <c r="K24" s="332" t="b">
        <f t="shared" si="2"/>
        <v>1</v>
      </c>
      <c r="L24" s="333" t="b">
        <f t="shared" si="3"/>
        <v>1</v>
      </c>
      <c r="M24" s="333" t="b">
        <f t="shared" si="4"/>
        <v>1</v>
      </c>
      <c r="N24" s="443"/>
      <c r="O24" s="329"/>
      <c r="P24" s="57">
        <v>2</v>
      </c>
      <c r="Q24" s="57" t="s">
        <v>137</v>
      </c>
      <c r="R24" s="57" t="s">
        <v>138</v>
      </c>
      <c r="S24" s="57" t="s">
        <v>56</v>
      </c>
      <c r="T24" s="57"/>
      <c r="U24" s="409">
        <v>74.614245154919146</v>
      </c>
      <c r="V24" s="409">
        <v>76.485788113695079</v>
      </c>
      <c r="W24" s="409">
        <v>75.6155679110405</v>
      </c>
      <c r="X24" s="409">
        <v>73.240284619594959</v>
      </c>
      <c r="Y24" s="409">
        <v>74.065921972156502</v>
      </c>
      <c r="Z24" s="409">
        <v>75.808291240892899</v>
      </c>
      <c r="AA24" s="409">
        <v>70.588600907452289</v>
      </c>
      <c r="AB24" s="409">
        <v>74.261761761761761</v>
      </c>
      <c r="AC24" s="409">
        <v>70.611331422513643</v>
      </c>
      <c r="AD24" s="409">
        <v>73.608317516076937</v>
      </c>
      <c r="AE24" s="409"/>
      <c r="AF24" s="57"/>
      <c r="AG24" s="409">
        <v>75.223467825571632</v>
      </c>
      <c r="AH24" s="57"/>
      <c r="AI24" s="409">
        <v>73.251632359356051</v>
      </c>
    </row>
    <row r="25" spans="1:35" x14ac:dyDescent="0.2">
      <c r="B25" s="57">
        <v>2</v>
      </c>
      <c r="C25" s="57" t="s">
        <v>137</v>
      </c>
      <c r="D25" s="57" t="s">
        <v>138</v>
      </c>
      <c r="E25" s="57">
        <v>4</v>
      </c>
      <c r="I25" s="332" t="b">
        <f t="shared" si="0"/>
        <v>1</v>
      </c>
      <c r="J25" s="332" t="b">
        <f t="shared" si="1"/>
        <v>1</v>
      </c>
      <c r="K25" s="332" t="b">
        <f t="shared" si="2"/>
        <v>1</v>
      </c>
      <c r="L25" s="333" t="b">
        <f t="shared" si="3"/>
        <v>0</v>
      </c>
      <c r="M25" s="333" t="b">
        <f t="shared" si="4"/>
        <v>1</v>
      </c>
      <c r="N25" s="443"/>
      <c r="O25" s="329"/>
      <c r="P25" s="57">
        <v>2</v>
      </c>
      <c r="Q25" s="57" t="s">
        <v>137</v>
      </c>
      <c r="R25" s="57" t="s">
        <v>138</v>
      </c>
      <c r="S25" s="57" t="s">
        <v>436</v>
      </c>
      <c r="T25" s="57"/>
      <c r="U25" s="409">
        <v>70.598991522136643</v>
      </c>
      <c r="V25" s="409">
        <v>72.512539899680803</v>
      </c>
      <c r="W25" s="409">
        <v>73.171581146970041</v>
      </c>
      <c r="X25" s="409">
        <v>70.01614402426496</v>
      </c>
      <c r="Y25" s="409">
        <v>70.994969256567913</v>
      </c>
      <c r="Z25" s="409">
        <v>73.122891673927128</v>
      </c>
      <c r="AA25" s="409">
        <v>66.916296485801325</v>
      </c>
      <c r="AB25" s="409">
        <v>72.344025632717717</v>
      </c>
      <c r="AC25" s="409">
        <v>67.582223648323435</v>
      </c>
      <c r="AD25" s="409">
        <v>68.724701542245228</v>
      </c>
      <c r="AE25" s="409">
        <v>70.819823992589164</v>
      </c>
      <c r="AF25" s="409">
        <v>76.12922524678433</v>
      </c>
      <c r="AG25" s="409">
        <v>71.400942071934367</v>
      </c>
      <c r="AH25" s="409"/>
      <c r="AI25" s="409">
        <v>70.331540653791663</v>
      </c>
    </row>
    <row r="26" spans="1:35" x14ac:dyDescent="0.2">
      <c r="B26" s="57">
        <v>2</v>
      </c>
      <c r="C26" s="57" t="s">
        <v>137</v>
      </c>
      <c r="D26" s="57" t="s">
        <v>138</v>
      </c>
      <c r="E26" s="57">
        <v>3</v>
      </c>
      <c r="I26" s="332" t="b">
        <f t="shared" si="0"/>
        <v>1</v>
      </c>
      <c r="J26" s="332" t="b">
        <f t="shared" ref="J26:J70" si="5">C26=Q26</f>
        <v>1</v>
      </c>
      <c r="K26" s="332" t="b">
        <f t="shared" ref="K26:K70" si="6">D26=R26</f>
        <v>1</v>
      </c>
      <c r="L26" s="333" t="b">
        <f t="shared" ref="L26:L70" si="7">E26=S26</f>
        <v>0</v>
      </c>
      <c r="M26" s="333" t="b">
        <f t="shared" ref="M26:M70" si="8">F26=T26</f>
        <v>1</v>
      </c>
      <c r="N26" s="443"/>
      <c r="O26" s="329"/>
      <c r="P26" s="57">
        <v>2</v>
      </c>
      <c r="Q26" s="57" t="s">
        <v>137</v>
      </c>
      <c r="R26" s="57" t="s">
        <v>138</v>
      </c>
      <c r="S26" s="57" t="s">
        <v>435</v>
      </c>
      <c r="T26" s="57"/>
      <c r="U26" s="409">
        <v>67.000719251977941</v>
      </c>
      <c r="V26" s="409">
        <v>70.595091627274499</v>
      </c>
      <c r="W26" s="409">
        <v>69.429533733291237</v>
      </c>
      <c r="X26" s="409">
        <v>66.420664206642073</v>
      </c>
      <c r="Y26" s="409">
        <v>65.961726337566802</v>
      </c>
      <c r="Z26" s="409">
        <v>68.112463005590257</v>
      </c>
      <c r="AA26" s="409">
        <v>62.616822429906534</v>
      </c>
      <c r="AB26" s="409">
        <v>68.791169663521458</v>
      </c>
      <c r="AC26" s="409">
        <v>63.426145902625997</v>
      </c>
      <c r="AD26" s="409">
        <v>63.812524396364246</v>
      </c>
      <c r="AE26" s="409">
        <v>68.702928870292894</v>
      </c>
      <c r="AF26" s="409">
        <v>70.389105058365757</v>
      </c>
      <c r="AG26" s="409">
        <v>68.256466984343092</v>
      </c>
      <c r="AH26" s="409">
        <v>66.463505277240969</v>
      </c>
      <c r="AI26" s="409">
        <v>66.38546077672143</v>
      </c>
    </row>
    <row r="27" spans="1:35" x14ac:dyDescent="0.2">
      <c r="B27" s="57">
        <v>2</v>
      </c>
      <c r="C27" s="57" t="s">
        <v>137</v>
      </c>
      <c r="D27" s="57" t="s">
        <v>138</v>
      </c>
      <c r="E27" s="57">
        <v>2</v>
      </c>
      <c r="I27" s="332" t="b">
        <f t="shared" si="0"/>
        <v>1</v>
      </c>
      <c r="J27" s="332" t="b">
        <f t="shared" si="5"/>
        <v>1</v>
      </c>
      <c r="K27" s="332" t="b">
        <f t="shared" si="6"/>
        <v>1</v>
      </c>
      <c r="L27" s="333" t="b">
        <f t="shared" si="7"/>
        <v>0</v>
      </c>
      <c r="M27" s="333" t="b">
        <f t="shared" si="8"/>
        <v>1</v>
      </c>
      <c r="N27" s="443"/>
      <c r="O27" s="329"/>
      <c r="P27" s="57">
        <v>2</v>
      </c>
      <c r="Q27" s="57" t="s">
        <v>137</v>
      </c>
      <c r="R27" s="57" t="s">
        <v>138</v>
      </c>
      <c r="S27" s="57" t="s">
        <v>434</v>
      </c>
      <c r="T27" s="57"/>
      <c r="U27" s="409">
        <v>61.849239675486153</v>
      </c>
      <c r="V27" s="409">
        <v>66.419753086419746</v>
      </c>
      <c r="W27" s="409">
        <v>63.910158244002048</v>
      </c>
      <c r="X27" s="409">
        <v>61.37734052681688</v>
      </c>
      <c r="Y27" s="409">
        <v>60.23068899932511</v>
      </c>
      <c r="Z27" s="409">
        <v>62.417178507520433</v>
      </c>
      <c r="AA27" s="409">
        <v>58.109998109998109</v>
      </c>
      <c r="AB27" s="409">
        <v>63.374562718640682</v>
      </c>
      <c r="AC27" s="409">
        <v>59.264524890718498</v>
      </c>
      <c r="AD27" s="409">
        <v>58.288770053475936</v>
      </c>
      <c r="AE27" s="409">
        <v>61.822871883061048</v>
      </c>
      <c r="AF27" s="409">
        <v>67.988668555240793</v>
      </c>
      <c r="AG27" s="409">
        <v>60.639889515479339</v>
      </c>
      <c r="AH27" s="409">
        <v>60.370370370370374</v>
      </c>
      <c r="AI27" s="409">
        <v>60.254098942437359</v>
      </c>
    </row>
    <row r="28" spans="1:35" x14ac:dyDescent="0.2">
      <c r="B28" s="57">
        <v>2</v>
      </c>
      <c r="C28" s="57" t="s">
        <v>137</v>
      </c>
      <c r="D28" s="57" t="s">
        <v>138</v>
      </c>
      <c r="E28" s="57" t="s">
        <v>57</v>
      </c>
      <c r="I28" s="332" t="b">
        <f t="shared" si="0"/>
        <v>1</v>
      </c>
      <c r="J28" s="332" t="b">
        <f t="shared" si="5"/>
        <v>1</v>
      </c>
      <c r="K28" s="332" t="b">
        <f t="shared" si="6"/>
        <v>1</v>
      </c>
      <c r="L28" s="333" t="b">
        <f t="shared" si="7"/>
        <v>1</v>
      </c>
      <c r="M28" s="333" t="b">
        <f t="shared" si="8"/>
        <v>1</v>
      </c>
      <c r="N28" s="443"/>
      <c r="O28" s="329"/>
      <c r="P28" s="57">
        <v>2</v>
      </c>
      <c r="Q28" s="57" t="s">
        <v>137</v>
      </c>
      <c r="R28" s="57" t="s">
        <v>138</v>
      </c>
      <c r="S28" s="57" t="s">
        <v>57</v>
      </c>
      <c r="T28" s="57"/>
      <c r="U28" s="409">
        <v>55.613000954984024</v>
      </c>
      <c r="V28" s="409">
        <v>61.441835062807201</v>
      </c>
      <c r="W28" s="409">
        <v>55.989430416911333</v>
      </c>
      <c r="X28" s="409">
        <v>55.219261435165755</v>
      </c>
      <c r="Y28" s="409">
        <v>54.368264159596421</v>
      </c>
      <c r="Z28" s="409">
        <v>53.980848153214779</v>
      </c>
      <c r="AA28" s="409">
        <v>51.435306338520547</v>
      </c>
      <c r="AB28" s="409">
        <v>55.820007437709187</v>
      </c>
      <c r="AC28" s="409">
        <v>53.381878074680891</v>
      </c>
      <c r="AD28" s="409">
        <v>51.550271564812043</v>
      </c>
      <c r="AE28" s="57"/>
      <c r="AF28" s="57"/>
      <c r="AG28" s="409">
        <v>52.949344925436215</v>
      </c>
      <c r="AH28" s="57"/>
      <c r="AI28" s="409">
        <v>53.079250747210729</v>
      </c>
    </row>
    <row r="29" spans="1:35" x14ac:dyDescent="0.2">
      <c r="B29" s="57">
        <v>3</v>
      </c>
      <c r="C29" s="57" t="s">
        <v>137</v>
      </c>
      <c r="D29" s="57" t="s">
        <v>54</v>
      </c>
      <c r="I29" s="332" t="b">
        <f t="shared" si="0"/>
        <v>1</v>
      </c>
      <c r="J29" s="332" t="b">
        <f t="shared" si="5"/>
        <v>1</v>
      </c>
      <c r="K29" s="332" t="b">
        <f t="shared" si="6"/>
        <v>1</v>
      </c>
      <c r="L29" s="333" t="b">
        <f t="shared" si="7"/>
        <v>1</v>
      </c>
      <c r="M29" s="333" t="b">
        <f t="shared" si="8"/>
        <v>1</v>
      </c>
      <c r="N29" s="443"/>
      <c r="O29" s="329"/>
      <c r="P29" s="57">
        <v>3</v>
      </c>
      <c r="Q29" s="57" t="s">
        <v>137</v>
      </c>
      <c r="R29" s="57" t="s">
        <v>54</v>
      </c>
      <c r="S29" s="57"/>
      <c r="T29" s="57"/>
      <c r="U29" s="409">
        <v>3.510660566370623</v>
      </c>
      <c r="V29" s="409">
        <v>2.9683112715603692</v>
      </c>
      <c r="W29" s="409">
        <v>2.8748926045866106</v>
      </c>
      <c r="X29" s="409">
        <v>2.9309791332263244</v>
      </c>
      <c r="Y29" s="409">
        <v>3.0664722136935829</v>
      </c>
      <c r="Z29" s="409">
        <v>2.9278738392571246</v>
      </c>
      <c r="AA29" s="409">
        <v>3.6030913479391011</v>
      </c>
      <c r="AB29" s="409">
        <v>3.1546613423437257</v>
      </c>
      <c r="AC29" s="409">
        <v>3.5856648264246282</v>
      </c>
      <c r="AD29" s="409">
        <v>3.0042789580361835</v>
      </c>
      <c r="AE29" s="409">
        <v>2.8828828828828827</v>
      </c>
      <c r="AF29" s="409">
        <v>3.4313725490196081</v>
      </c>
      <c r="AG29" s="409">
        <v>3.0815279361459518</v>
      </c>
      <c r="AH29" s="409">
        <v>3.2371294851794072</v>
      </c>
      <c r="AI29" s="409">
        <v>3.2305328553296668</v>
      </c>
    </row>
    <row r="30" spans="1:35" x14ac:dyDescent="0.2">
      <c r="B30" s="57">
        <v>3</v>
      </c>
      <c r="C30" s="57" t="s">
        <v>137</v>
      </c>
      <c r="D30" s="57" t="s">
        <v>55</v>
      </c>
      <c r="I30" s="332" t="b">
        <f t="shared" si="0"/>
        <v>1</v>
      </c>
      <c r="J30" s="332" t="b">
        <f t="shared" si="5"/>
        <v>1</v>
      </c>
      <c r="K30" s="332" t="b">
        <f t="shared" si="6"/>
        <v>1</v>
      </c>
      <c r="L30" s="333" t="b">
        <f t="shared" si="7"/>
        <v>1</v>
      </c>
      <c r="M30" s="333" t="b">
        <f t="shared" si="8"/>
        <v>1</v>
      </c>
      <c r="N30" s="443"/>
      <c r="O30" s="329"/>
      <c r="P30" s="57">
        <v>3</v>
      </c>
      <c r="Q30" s="57" t="s">
        <v>137</v>
      </c>
      <c r="R30" s="57" t="s">
        <v>55</v>
      </c>
      <c r="S30" s="57"/>
      <c r="T30" s="57"/>
      <c r="U30" s="409">
        <v>2.4192256341789049</v>
      </c>
      <c r="V30" s="409">
        <v>1.7986400526431234</v>
      </c>
      <c r="W30" s="409">
        <v>2.1745659878656816</v>
      </c>
      <c r="X30" s="409">
        <v>2.1762052603831057</v>
      </c>
      <c r="Y30" s="409">
        <v>2.204233249229044</v>
      </c>
      <c r="Z30" s="409">
        <v>2.0757781807192508</v>
      </c>
      <c r="AA30" s="409">
        <v>2.4251610458507011</v>
      </c>
      <c r="AB30" s="409">
        <v>2.0929770255303439</v>
      </c>
      <c r="AC30" s="409">
        <v>2.4378100911603631</v>
      </c>
      <c r="AD30" s="409">
        <v>2.0733957493336979</v>
      </c>
      <c r="AE30" s="409">
        <v>1.807482135350988</v>
      </c>
      <c r="AF30" s="409">
        <v>2.083333333333333</v>
      </c>
      <c r="AG30" s="409">
        <v>2.1710834591555161</v>
      </c>
      <c r="AH30" s="409">
        <v>2.701715954728003</v>
      </c>
      <c r="AI30" s="409">
        <v>2.2331950190564074</v>
      </c>
    </row>
    <row r="31" spans="1:35" x14ac:dyDescent="0.2">
      <c r="B31" s="57">
        <v>3</v>
      </c>
      <c r="C31" s="57" t="s">
        <v>137</v>
      </c>
      <c r="D31" s="57" t="s">
        <v>138</v>
      </c>
      <c r="I31" s="332" t="b">
        <f t="shared" si="0"/>
        <v>1</v>
      </c>
      <c r="J31" s="332" t="b">
        <f t="shared" si="5"/>
        <v>1</v>
      </c>
      <c r="K31" s="332" t="b">
        <f t="shared" si="6"/>
        <v>1</v>
      </c>
      <c r="L31" s="333" t="b">
        <f t="shared" si="7"/>
        <v>1</v>
      </c>
      <c r="M31" s="333" t="b">
        <f t="shared" si="8"/>
        <v>1</v>
      </c>
      <c r="N31" s="443"/>
      <c r="O31" s="329"/>
      <c r="P31" s="57">
        <v>3</v>
      </c>
      <c r="Q31" s="57" t="s">
        <v>137</v>
      </c>
      <c r="R31" s="57" t="s">
        <v>138</v>
      </c>
      <c r="S31" s="57"/>
      <c r="T31" s="57"/>
      <c r="U31" s="409">
        <v>2.9340819003822771</v>
      </c>
      <c r="V31" s="409">
        <v>2.3563614107566369</v>
      </c>
      <c r="W31" s="409">
        <v>2.5080244194096544</v>
      </c>
      <c r="X31" s="409">
        <v>2.53629847454512</v>
      </c>
      <c r="Y31" s="409">
        <v>2.6157678780773743</v>
      </c>
      <c r="Z31" s="409">
        <v>2.4895055970149254</v>
      </c>
      <c r="AA31" s="409">
        <v>2.9854288552820401</v>
      </c>
      <c r="AB31" s="409">
        <v>2.6029984653523788</v>
      </c>
      <c r="AC31" s="409">
        <v>2.9869990329859246</v>
      </c>
      <c r="AD31" s="409">
        <v>2.5169922014738502</v>
      </c>
      <c r="AE31" s="409">
        <v>2.3265927375516418</v>
      </c>
      <c r="AF31" s="409">
        <v>2.7415143603133161</v>
      </c>
      <c r="AG31" s="409">
        <v>2.6056548833918414</v>
      </c>
      <c r="AH31" s="409">
        <v>2.9605883462191214</v>
      </c>
      <c r="AI31" s="409">
        <v>2.7096779684276933</v>
      </c>
    </row>
    <row r="32" spans="1:35" x14ac:dyDescent="0.2">
      <c r="B32" s="57">
        <v>4</v>
      </c>
      <c r="C32" s="57" t="s">
        <v>137</v>
      </c>
      <c r="D32" s="57" t="s">
        <v>54</v>
      </c>
      <c r="F32" s="57" t="s">
        <v>62</v>
      </c>
      <c r="I32" s="332" t="b">
        <f t="shared" si="0"/>
        <v>1</v>
      </c>
      <c r="J32" s="332" t="b">
        <f t="shared" si="5"/>
        <v>1</v>
      </c>
      <c r="K32" s="332" t="b">
        <f t="shared" si="6"/>
        <v>1</v>
      </c>
      <c r="L32" s="333" t="b">
        <f t="shared" si="7"/>
        <v>1</v>
      </c>
      <c r="M32" s="333" t="b">
        <f t="shared" si="8"/>
        <v>1</v>
      </c>
      <c r="N32" s="443"/>
      <c r="O32" s="329"/>
      <c r="P32" s="57">
        <v>4</v>
      </c>
      <c r="Q32" s="57" t="s">
        <v>137</v>
      </c>
      <c r="R32" s="57" t="s">
        <v>54</v>
      </c>
      <c r="S32" s="57"/>
      <c r="T32" s="57" t="s">
        <v>62</v>
      </c>
      <c r="U32" s="409">
        <v>10.577971646673937</v>
      </c>
      <c r="V32" s="409">
        <v>9.2715231788079464</v>
      </c>
      <c r="W32" s="409">
        <v>88.668555240793197</v>
      </c>
      <c r="X32" s="409">
        <v>73.297002724795647</v>
      </c>
      <c r="Y32" s="409">
        <v>43.048576214405358</v>
      </c>
      <c r="Z32" s="409">
        <v>31.184668989547038</v>
      </c>
      <c r="AA32" s="409">
        <v>25.693069306930695</v>
      </c>
      <c r="AB32" s="409">
        <v>18.97018970189702</v>
      </c>
      <c r="AC32" s="409">
        <v>26.72413793103448</v>
      </c>
      <c r="AD32" s="409">
        <v>57.233592095977414</v>
      </c>
      <c r="AE32" s="409">
        <v>51.063829787234042</v>
      </c>
      <c r="AF32" s="409">
        <v>74.626865671641795</v>
      </c>
      <c r="AG32" s="409">
        <v>57.207207207207212</v>
      </c>
      <c r="AH32" s="409">
        <v>84.722222222222214</v>
      </c>
      <c r="AI32" s="409">
        <v>38.246974281391829</v>
      </c>
    </row>
    <row r="33" spans="2:35" x14ac:dyDescent="0.2">
      <c r="B33" s="57">
        <v>4</v>
      </c>
      <c r="C33" s="57" t="s">
        <v>137</v>
      </c>
      <c r="D33" s="57" t="s">
        <v>54</v>
      </c>
      <c r="F33" s="57" t="s">
        <v>437</v>
      </c>
      <c r="I33" s="332" t="b">
        <f t="shared" si="0"/>
        <v>1</v>
      </c>
      <c r="J33" s="332" t="b">
        <f t="shared" si="5"/>
        <v>1</v>
      </c>
      <c r="K33" s="332" t="b">
        <f t="shared" si="6"/>
        <v>1</v>
      </c>
      <c r="L33" s="333" t="b">
        <f t="shared" si="7"/>
        <v>1</v>
      </c>
      <c r="M33" s="333" t="b">
        <f t="shared" si="8"/>
        <v>1</v>
      </c>
      <c r="N33" s="443"/>
      <c r="O33" s="329"/>
      <c r="P33" s="57">
        <v>4</v>
      </c>
      <c r="Q33" s="57" t="s">
        <v>137</v>
      </c>
      <c r="R33" s="57" t="s">
        <v>54</v>
      </c>
      <c r="S33" s="57"/>
      <c r="T33" s="57" t="s">
        <v>437</v>
      </c>
      <c r="U33" s="409">
        <v>45.910577971646674</v>
      </c>
      <c r="V33" s="409">
        <v>75.16556291390728</v>
      </c>
      <c r="W33" s="409">
        <v>9.6317280453257776</v>
      </c>
      <c r="X33" s="409">
        <v>13.760217983651227</v>
      </c>
      <c r="Y33" s="409">
        <v>45.561139028475708</v>
      </c>
      <c r="Z33" s="409">
        <v>44.512195121951223</v>
      </c>
      <c r="AA33" s="409">
        <v>33.415841584158414</v>
      </c>
      <c r="AB33" s="409">
        <v>35.636856368563684</v>
      </c>
      <c r="AC33" s="409">
        <v>33.934169278996869</v>
      </c>
      <c r="AD33" s="409">
        <v>26.11150317572336</v>
      </c>
      <c r="AE33" s="409">
        <v>38.297872340425535</v>
      </c>
      <c r="AF33" s="409">
        <v>22.388059701492537</v>
      </c>
      <c r="AG33" s="409">
        <v>31.644144144144143</v>
      </c>
      <c r="AH33" s="409">
        <v>9.7222222222222232</v>
      </c>
      <c r="AI33" s="409">
        <v>34.304084720121033</v>
      </c>
    </row>
    <row r="34" spans="2:35" x14ac:dyDescent="0.2">
      <c r="B34" s="57">
        <v>4</v>
      </c>
      <c r="C34" s="57" t="s">
        <v>137</v>
      </c>
      <c r="D34" s="57" t="s">
        <v>54</v>
      </c>
      <c r="F34" s="57" t="s">
        <v>247</v>
      </c>
      <c r="I34" s="332" t="b">
        <f t="shared" si="0"/>
        <v>1</v>
      </c>
      <c r="J34" s="332" t="b">
        <f t="shared" si="5"/>
        <v>1</v>
      </c>
      <c r="K34" s="332" t="b">
        <f t="shared" si="6"/>
        <v>1</v>
      </c>
      <c r="L34" s="333" t="b">
        <f t="shared" si="7"/>
        <v>1</v>
      </c>
      <c r="M34" s="333" t="b">
        <f t="shared" si="8"/>
        <v>1</v>
      </c>
      <c r="N34" s="443"/>
      <c r="O34" s="329"/>
      <c r="P34" s="57">
        <v>4</v>
      </c>
      <c r="Q34" s="57" t="s">
        <v>137</v>
      </c>
      <c r="R34" s="57" t="s">
        <v>54</v>
      </c>
      <c r="S34" s="57"/>
      <c r="T34" s="57" t="s">
        <v>247</v>
      </c>
      <c r="U34" s="409">
        <v>43.511450381679388</v>
      </c>
      <c r="V34" s="409">
        <v>15.562913907284766</v>
      </c>
      <c r="W34" s="409">
        <v>1.6997167138810201</v>
      </c>
      <c r="X34" s="409">
        <v>12.942779291553133</v>
      </c>
      <c r="Y34" s="409">
        <v>11.390284757118927</v>
      </c>
      <c r="Z34" s="409">
        <v>24.303135888501743</v>
      </c>
      <c r="AA34" s="409">
        <v>40.89108910891089</v>
      </c>
      <c r="AB34" s="409">
        <v>45.392953929539296</v>
      </c>
      <c r="AC34" s="409">
        <v>39.341692789968654</v>
      </c>
      <c r="AD34" s="409">
        <v>16.654904728299226</v>
      </c>
      <c r="AE34" s="409">
        <v>10.638297872340425</v>
      </c>
      <c r="AF34" s="409">
        <v>2.9850746268656714</v>
      </c>
      <c r="AG34" s="409">
        <v>11.148648648648649</v>
      </c>
      <c r="AH34" s="409">
        <v>5.5555555555555554</v>
      </c>
      <c r="AI34" s="409">
        <v>27.448940998487142</v>
      </c>
    </row>
    <row r="35" spans="2:35" x14ac:dyDescent="0.2">
      <c r="B35" s="57">
        <v>4</v>
      </c>
      <c r="C35" s="57" t="s">
        <v>137</v>
      </c>
      <c r="D35" s="57" t="s">
        <v>55</v>
      </c>
      <c r="F35" s="57" t="s">
        <v>62</v>
      </c>
      <c r="I35" s="332" t="b">
        <f t="shared" si="0"/>
        <v>1</v>
      </c>
      <c r="J35" s="332" t="b">
        <f t="shared" si="5"/>
        <v>1</v>
      </c>
      <c r="K35" s="332" t="b">
        <f t="shared" si="6"/>
        <v>1</v>
      </c>
      <c r="L35" s="333" t="b">
        <f t="shared" si="7"/>
        <v>1</v>
      </c>
      <c r="M35" s="333" t="b">
        <f t="shared" si="8"/>
        <v>1</v>
      </c>
      <c r="N35" s="443"/>
      <c r="O35" s="329"/>
      <c r="P35" s="57">
        <v>4</v>
      </c>
      <c r="Q35" s="57" t="s">
        <v>137</v>
      </c>
      <c r="R35" s="57" t="s">
        <v>55</v>
      </c>
      <c r="S35" s="57"/>
      <c r="T35" s="57" t="s">
        <v>62</v>
      </c>
      <c r="U35" s="409">
        <v>11.176470588235295</v>
      </c>
      <c r="V35" s="409">
        <v>10.471204188481675</v>
      </c>
      <c r="W35" s="409">
        <v>90.102389078498291</v>
      </c>
      <c r="X35" s="409">
        <v>77.471636952998381</v>
      </c>
      <c r="Y35" s="409">
        <v>43.886462882096069</v>
      </c>
      <c r="Z35" s="409">
        <v>30.285035629453681</v>
      </c>
      <c r="AA35" s="409">
        <v>27.359131025118806</v>
      </c>
      <c r="AB35" s="409">
        <v>21.811460258780038</v>
      </c>
      <c r="AC35" s="409">
        <v>24.474789915966387</v>
      </c>
      <c r="AD35" s="409">
        <v>57.044334975369459</v>
      </c>
      <c r="AE35" s="409">
        <v>45.714285714285715</v>
      </c>
      <c r="AF35" s="409">
        <v>61.53846153846154</v>
      </c>
      <c r="AG35" s="409">
        <v>59.821428571428569</v>
      </c>
      <c r="AH35" s="409">
        <v>84.848484848484844</v>
      </c>
      <c r="AI35" s="409">
        <v>39.687579375158748</v>
      </c>
    </row>
    <row r="36" spans="2:35" x14ac:dyDescent="0.2">
      <c r="B36" s="57">
        <v>4</v>
      </c>
      <c r="C36" s="57" t="s">
        <v>137</v>
      </c>
      <c r="D36" s="57" t="s">
        <v>55</v>
      </c>
      <c r="F36" s="57" t="s">
        <v>437</v>
      </c>
      <c r="I36" s="332" t="b">
        <f t="shared" si="0"/>
        <v>1</v>
      </c>
      <c r="J36" s="332" t="b">
        <f t="shared" si="5"/>
        <v>1</v>
      </c>
      <c r="K36" s="332" t="b">
        <f t="shared" si="6"/>
        <v>1</v>
      </c>
      <c r="L36" s="333" t="b">
        <f t="shared" si="7"/>
        <v>1</v>
      </c>
      <c r="M36" s="333" t="b">
        <f t="shared" si="8"/>
        <v>1</v>
      </c>
      <c r="N36" s="443"/>
      <c r="O36" s="329"/>
      <c r="P36" s="57">
        <v>4</v>
      </c>
      <c r="Q36" s="57" t="s">
        <v>137</v>
      </c>
      <c r="R36" s="57" t="s">
        <v>55</v>
      </c>
      <c r="S36" s="57"/>
      <c r="T36" s="57" t="s">
        <v>437</v>
      </c>
      <c r="U36" s="409">
        <v>44.411764705882348</v>
      </c>
      <c r="V36" s="409">
        <v>80.6282722513089</v>
      </c>
      <c r="W36" s="409">
        <v>8.1911262798634805</v>
      </c>
      <c r="X36" s="409">
        <v>11.9935170178282</v>
      </c>
      <c r="Y36" s="409">
        <v>44.978165938864628</v>
      </c>
      <c r="Z36" s="409">
        <v>46.080760095011875</v>
      </c>
      <c r="AA36" s="409">
        <v>33.197556008146641</v>
      </c>
      <c r="AB36" s="409">
        <v>36.783733826247691</v>
      </c>
      <c r="AC36" s="409">
        <v>33.718487394957982</v>
      </c>
      <c r="AD36" s="409">
        <v>27.980295566502463</v>
      </c>
      <c r="AE36" s="409">
        <v>34.285714285714285</v>
      </c>
      <c r="AF36" s="409">
        <v>30.76923076923077</v>
      </c>
      <c r="AG36" s="409">
        <v>31.845238095238095</v>
      </c>
      <c r="AH36" s="409">
        <v>10.606060606060606</v>
      </c>
      <c r="AI36" s="409">
        <v>34.11226822453645</v>
      </c>
    </row>
    <row r="37" spans="2:35" x14ac:dyDescent="0.2">
      <c r="B37" s="57">
        <v>4</v>
      </c>
      <c r="C37" s="57" t="s">
        <v>137</v>
      </c>
      <c r="D37" s="57" t="s">
        <v>55</v>
      </c>
      <c r="F37" s="57" t="s">
        <v>247</v>
      </c>
      <c r="I37" s="332" t="b">
        <f t="shared" si="0"/>
        <v>1</v>
      </c>
      <c r="J37" s="332" t="b">
        <f t="shared" si="5"/>
        <v>1</v>
      </c>
      <c r="K37" s="332" t="b">
        <f t="shared" si="6"/>
        <v>1</v>
      </c>
      <c r="L37" s="333" t="b">
        <f t="shared" si="7"/>
        <v>1</v>
      </c>
      <c r="M37" s="333" t="b">
        <f t="shared" si="8"/>
        <v>1</v>
      </c>
      <c r="N37" s="443"/>
      <c r="O37" s="329"/>
      <c r="P37" s="57">
        <v>4</v>
      </c>
      <c r="Q37" s="57" t="s">
        <v>137</v>
      </c>
      <c r="R37" s="57" t="s">
        <v>55</v>
      </c>
      <c r="S37" s="57"/>
      <c r="T37" s="57" t="s">
        <v>247</v>
      </c>
      <c r="U37" s="409">
        <v>44.411764705882348</v>
      </c>
      <c r="V37" s="409">
        <v>8.9005235602094235</v>
      </c>
      <c r="W37" s="409">
        <v>1.7064846416382253</v>
      </c>
      <c r="X37" s="409">
        <v>10.534846029173419</v>
      </c>
      <c r="Y37" s="409">
        <v>11.135371179039302</v>
      </c>
      <c r="Z37" s="409">
        <v>23.634204275534444</v>
      </c>
      <c r="AA37" s="409">
        <v>39.443312966734553</v>
      </c>
      <c r="AB37" s="409">
        <v>41.404805914972279</v>
      </c>
      <c r="AC37" s="409">
        <v>41.806722689075634</v>
      </c>
      <c r="AD37" s="409">
        <v>14.97536945812808</v>
      </c>
      <c r="AE37" s="409">
        <v>20</v>
      </c>
      <c r="AF37" s="57">
        <v>7.6923076923076925</v>
      </c>
      <c r="AG37" s="409">
        <v>8.3333333333333321</v>
      </c>
      <c r="AH37" s="409">
        <v>4.5454545454545459</v>
      </c>
      <c r="AI37" s="409">
        <v>26.200152400304798</v>
      </c>
    </row>
    <row r="38" spans="2:35" x14ac:dyDescent="0.2">
      <c r="B38" s="57">
        <v>4</v>
      </c>
      <c r="C38" s="57" t="s">
        <v>137</v>
      </c>
      <c r="D38" s="57" t="s">
        <v>138</v>
      </c>
      <c r="F38" s="57" t="s">
        <v>62</v>
      </c>
      <c r="I38" s="332" t="b">
        <f t="shared" si="0"/>
        <v>1</v>
      </c>
      <c r="J38" s="332" t="b">
        <f t="shared" si="5"/>
        <v>1</v>
      </c>
      <c r="K38" s="332" t="b">
        <f t="shared" si="6"/>
        <v>1</v>
      </c>
      <c r="L38" s="333" t="b">
        <f t="shared" si="7"/>
        <v>1</v>
      </c>
      <c r="M38" s="333" t="b">
        <f t="shared" si="8"/>
        <v>1</v>
      </c>
      <c r="N38" s="443"/>
      <c r="O38" s="329"/>
      <c r="P38" s="57">
        <v>4</v>
      </c>
      <c r="Q38" s="57" t="s">
        <v>137</v>
      </c>
      <c r="R38" s="57" t="s">
        <v>138</v>
      </c>
      <c r="S38" s="57"/>
      <c r="T38" s="57" t="s">
        <v>62</v>
      </c>
      <c r="U38" s="409">
        <v>10.832811521603006</v>
      </c>
      <c r="V38" s="409">
        <v>9.7363083164300193</v>
      </c>
      <c r="W38" s="409">
        <v>89.318885448916404</v>
      </c>
      <c r="X38" s="409">
        <v>75.203552923760171</v>
      </c>
      <c r="Y38" s="409">
        <v>43.412322274881518</v>
      </c>
      <c r="Z38" s="409">
        <v>30.804020100502509</v>
      </c>
      <c r="AA38" s="409">
        <v>26.395648439736618</v>
      </c>
      <c r="AB38" s="409">
        <v>20.172009382329943</v>
      </c>
      <c r="AC38" s="409">
        <v>25.763016157989227</v>
      </c>
      <c r="AD38" s="409">
        <v>57.154605263157897</v>
      </c>
      <c r="AE38" s="409">
        <v>48.780487804878049</v>
      </c>
      <c r="AF38" s="409">
        <v>69.811320754716974</v>
      </c>
      <c r="AG38" s="409">
        <v>58.333333333333336</v>
      </c>
      <c r="AH38" s="409">
        <v>84.782608695652172</v>
      </c>
      <c r="AI38" s="409">
        <v>38.861788617886177</v>
      </c>
    </row>
    <row r="39" spans="2:35" x14ac:dyDescent="0.2">
      <c r="B39" s="57">
        <v>4</v>
      </c>
      <c r="C39" s="57" t="s">
        <v>137</v>
      </c>
      <c r="D39" s="57" t="s">
        <v>138</v>
      </c>
      <c r="F39" s="57" t="s">
        <v>437</v>
      </c>
      <c r="I39" s="332" t="b">
        <f t="shared" si="0"/>
        <v>1</v>
      </c>
      <c r="J39" s="332" t="b">
        <f t="shared" si="5"/>
        <v>1</v>
      </c>
      <c r="K39" s="332" t="b">
        <f t="shared" si="6"/>
        <v>1</v>
      </c>
      <c r="L39" s="333" t="b">
        <f t="shared" si="7"/>
        <v>1</v>
      </c>
      <c r="M39" s="333" t="b">
        <f t="shared" si="8"/>
        <v>1</v>
      </c>
      <c r="N39" s="443"/>
      <c r="O39" s="329"/>
      <c r="P39" s="57">
        <v>4</v>
      </c>
      <c r="Q39" s="57" t="s">
        <v>137</v>
      </c>
      <c r="R39" s="57" t="s">
        <v>138</v>
      </c>
      <c r="S39" s="57"/>
      <c r="T39" s="57" t="s">
        <v>437</v>
      </c>
      <c r="U39" s="409">
        <v>45.272385723231054</v>
      </c>
      <c r="V39" s="409">
        <v>77.281947261663291</v>
      </c>
      <c r="W39" s="409">
        <v>8.9783281733746119</v>
      </c>
      <c r="X39" s="409">
        <v>12.953367875647666</v>
      </c>
      <c r="Y39" s="409">
        <v>45.308056872037916</v>
      </c>
      <c r="Z39" s="409">
        <v>45.175879396984925</v>
      </c>
      <c r="AA39" s="409">
        <v>33.323790438018897</v>
      </c>
      <c r="AB39" s="409">
        <v>36.121970289288505</v>
      </c>
      <c r="AC39" s="409">
        <v>33.842010771992818</v>
      </c>
      <c r="AD39" s="409">
        <v>26.891447368421051</v>
      </c>
      <c r="AE39" s="409">
        <v>36.585365853658537</v>
      </c>
      <c r="AF39" s="409">
        <v>25.471698113207548</v>
      </c>
      <c r="AG39" s="409">
        <v>31.73076923076923</v>
      </c>
      <c r="AH39" s="409">
        <v>10.144927536231885</v>
      </c>
      <c r="AI39" s="409">
        <v>34.222222222222221</v>
      </c>
    </row>
    <row r="40" spans="2:35" x14ac:dyDescent="0.2">
      <c r="B40" s="57">
        <v>4</v>
      </c>
      <c r="C40" s="57" t="s">
        <v>137</v>
      </c>
      <c r="D40" s="57" t="s">
        <v>138</v>
      </c>
      <c r="F40" s="57" t="s">
        <v>247</v>
      </c>
      <c r="I40" s="332" t="b">
        <f t="shared" si="0"/>
        <v>1</v>
      </c>
      <c r="J40" s="332" t="b">
        <f t="shared" si="5"/>
        <v>1</v>
      </c>
      <c r="K40" s="332" t="b">
        <f t="shared" si="6"/>
        <v>1</v>
      </c>
      <c r="L40" s="333" t="b">
        <f t="shared" si="7"/>
        <v>1</v>
      </c>
      <c r="M40" s="333" t="b">
        <f t="shared" si="8"/>
        <v>1</v>
      </c>
      <c r="N40" s="443"/>
      <c r="O40" s="329"/>
      <c r="P40" s="57">
        <v>4</v>
      </c>
      <c r="Q40" s="57" t="s">
        <v>137</v>
      </c>
      <c r="R40" s="57" t="s">
        <v>138</v>
      </c>
      <c r="S40" s="57"/>
      <c r="T40" s="57" t="s">
        <v>247</v>
      </c>
      <c r="U40" s="409">
        <v>43.894802755165934</v>
      </c>
      <c r="V40" s="409">
        <v>12.981744421906694</v>
      </c>
      <c r="W40" s="409">
        <v>1.7027863777089782</v>
      </c>
      <c r="X40" s="409">
        <v>11.843079200592154</v>
      </c>
      <c r="Y40" s="409">
        <v>11.279620853080569</v>
      </c>
      <c r="Z40" s="409">
        <v>24.020100502512562</v>
      </c>
      <c r="AA40" s="409">
        <v>40.280561122244492</v>
      </c>
      <c r="AB40" s="409">
        <v>43.706020328381548</v>
      </c>
      <c r="AC40" s="409">
        <v>40.394973070017954</v>
      </c>
      <c r="AD40" s="409">
        <v>15.953947368421053</v>
      </c>
      <c r="AE40" s="409">
        <v>14.634146341463413</v>
      </c>
      <c r="AF40" s="409">
        <v>4.716981132075472</v>
      </c>
      <c r="AG40" s="409">
        <v>9.9358974358974361</v>
      </c>
      <c r="AH40" s="409">
        <v>5.0724637681159424</v>
      </c>
      <c r="AI40" s="409">
        <v>26.915989159891602</v>
      </c>
    </row>
    <row r="41" spans="2:35" x14ac:dyDescent="0.2">
      <c r="B41" s="57">
        <v>5</v>
      </c>
      <c r="C41" s="57" t="s">
        <v>137</v>
      </c>
      <c r="D41" s="57" t="s">
        <v>54</v>
      </c>
      <c r="I41" s="332" t="b">
        <f t="shared" si="0"/>
        <v>1</v>
      </c>
      <c r="J41" s="332" t="b">
        <f t="shared" si="5"/>
        <v>1</v>
      </c>
      <c r="K41" s="332" t="b">
        <f t="shared" si="6"/>
        <v>1</v>
      </c>
      <c r="L41" s="333" t="b">
        <f t="shared" si="7"/>
        <v>1</v>
      </c>
      <c r="M41" s="333" t="b">
        <f t="shared" si="8"/>
        <v>1</v>
      </c>
      <c r="N41" s="443"/>
      <c r="O41" s="329"/>
      <c r="P41" s="57">
        <v>5</v>
      </c>
      <c r="Q41" s="57" t="s">
        <v>137</v>
      </c>
      <c r="R41" s="57" t="s">
        <v>54</v>
      </c>
      <c r="S41" s="57"/>
      <c r="T41" s="57"/>
      <c r="U41" s="409">
        <v>78.10902896081771</v>
      </c>
      <c r="V41" s="409">
        <v>81.621621621621614</v>
      </c>
      <c r="W41" s="409">
        <v>81.149425287356323</v>
      </c>
      <c r="X41" s="409">
        <v>80.394304490690033</v>
      </c>
      <c r="Y41" s="409">
        <v>74.718397997496865</v>
      </c>
      <c r="Z41" s="409">
        <v>78.4688995215311</v>
      </c>
      <c r="AA41" s="409">
        <v>65.056360708534626</v>
      </c>
      <c r="AB41" s="409">
        <v>71.859785783836415</v>
      </c>
      <c r="AC41" s="409">
        <v>66.59707724425887</v>
      </c>
      <c r="AD41" s="409">
        <v>70.814592703648174</v>
      </c>
      <c r="AE41" s="409">
        <v>73.4375</v>
      </c>
      <c r="AF41" s="409">
        <v>87.012987012987011</v>
      </c>
      <c r="AG41" s="409">
        <v>82.146160962072159</v>
      </c>
      <c r="AH41" s="409">
        <v>86.746987951807228</v>
      </c>
      <c r="AI41" s="409">
        <v>72.897711607389027</v>
      </c>
    </row>
    <row r="42" spans="2:35" x14ac:dyDescent="0.2">
      <c r="B42" s="57">
        <v>5</v>
      </c>
      <c r="C42" s="57" t="s">
        <v>137</v>
      </c>
      <c r="D42" s="57" t="s">
        <v>55</v>
      </c>
      <c r="I42" s="332" t="b">
        <f t="shared" si="0"/>
        <v>1</v>
      </c>
      <c r="J42" s="332" t="b">
        <f t="shared" si="5"/>
        <v>1</v>
      </c>
      <c r="K42" s="332" t="b">
        <f t="shared" si="6"/>
        <v>1</v>
      </c>
      <c r="L42" s="333" t="b">
        <f t="shared" si="7"/>
        <v>1</v>
      </c>
      <c r="M42" s="333" t="b">
        <f t="shared" si="8"/>
        <v>1</v>
      </c>
      <c r="N42" s="443"/>
      <c r="O42" s="329"/>
      <c r="P42" s="57">
        <v>5</v>
      </c>
      <c r="Q42" s="57" t="s">
        <v>137</v>
      </c>
      <c r="R42" s="57" t="s">
        <v>55</v>
      </c>
      <c r="S42" s="57"/>
      <c r="T42" s="57"/>
      <c r="U42" s="409">
        <v>75.055187637969084</v>
      </c>
      <c r="V42" s="409">
        <v>77.642276422764226</v>
      </c>
      <c r="W42" s="409">
        <v>80.939226519337012</v>
      </c>
      <c r="X42" s="409">
        <v>83.041722745625847</v>
      </c>
      <c r="Y42" s="409">
        <v>72.813990461049286</v>
      </c>
      <c r="Z42" s="409">
        <v>76.615104640582345</v>
      </c>
      <c r="AA42" s="409">
        <v>63.932291666666664</v>
      </c>
      <c r="AB42" s="409">
        <v>73.405698778833113</v>
      </c>
      <c r="AC42" s="409">
        <v>67.042253521126753</v>
      </c>
      <c r="AD42" s="409">
        <v>66.90837178642056</v>
      </c>
      <c r="AE42" s="409">
        <v>81.395348837209298</v>
      </c>
      <c r="AF42" s="409">
        <v>79.591836734693871</v>
      </c>
      <c r="AG42" s="409">
        <v>80.57553956834532</v>
      </c>
      <c r="AH42" s="409">
        <v>89.189189189189193</v>
      </c>
      <c r="AI42" s="409">
        <v>71.823406002006749</v>
      </c>
    </row>
    <row r="43" spans="2:35" x14ac:dyDescent="0.2">
      <c r="B43" s="57">
        <v>5</v>
      </c>
      <c r="C43" s="57" t="s">
        <v>137</v>
      </c>
      <c r="D43" s="57" t="s">
        <v>138</v>
      </c>
      <c r="I43" s="332" t="b">
        <f t="shared" si="0"/>
        <v>1</v>
      </c>
      <c r="J43" s="332" t="b">
        <f t="shared" si="5"/>
        <v>1</v>
      </c>
      <c r="K43" s="332" t="b">
        <f t="shared" si="6"/>
        <v>1</v>
      </c>
      <c r="L43" s="333" t="b">
        <f t="shared" si="7"/>
        <v>1</v>
      </c>
      <c r="M43" s="333" t="b">
        <f t="shared" si="8"/>
        <v>1</v>
      </c>
      <c r="N43" s="443"/>
      <c r="O43" s="329"/>
      <c r="P43" s="57">
        <v>5</v>
      </c>
      <c r="Q43" s="57" t="s">
        <v>137</v>
      </c>
      <c r="R43" s="57" t="s">
        <v>138</v>
      </c>
      <c r="S43" s="57"/>
      <c r="T43" s="57"/>
      <c r="U43" s="409">
        <v>76.77884615384616</v>
      </c>
      <c r="V43" s="409">
        <v>80.032467532467535</v>
      </c>
      <c r="W43" s="409">
        <v>81.05395232120452</v>
      </c>
      <c r="X43" s="409">
        <v>81.582125603864725</v>
      </c>
      <c r="Y43" s="409">
        <v>73.879551820728295</v>
      </c>
      <c r="Z43" s="409">
        <v>77.673692427790783</v>
      </c>
      <c r="AA43" s="409">
        <v>64.577555925309667</v>
      </c>
      <c r="AB43" s="409">
        <v>72.505668934240362</v>
      </c>
      <c r="AC43" s="409">
        <v>66.786570743405278</v>
      </c>
      <c r="AD43" s="409">
        <v>69.130187606594646</v>
      </c>
      <c r="AE43" s="409">
        <v>76.63551401869158</v>
      </c>
      <c r="AF43" s="409">
        <v>84.126984126984127</v>
      </c>
      <c r="AG43" s="409">
        <v>81.462140992167093</v>
      </c>
      <c r="AH43" s="409">
        <v>87.898089171974519</v>
      </c>
      <c r="AI43" s="409">
        <v>72.435318597620821</v>
      </c>
    </row>
    <row r="44" spans="2:35" x14ac:dyDescent="0.2">
      <c r="B44" s="57">
        <v>6</v>
      </c>
      <c r="C44" s="57" t="s">
        <v>137</v>
      </c>
      <c r="D44" s="57" t="s">
        <v>54</v>
      </c>
      <c r="I44" s="332" t="b">
        <f t="shared" si="0"/>
        <v>1</v>
      </c>
      <c r="J44" s="332" t="b">
        <f t="shared" si="5"/>
        <v>1</v>
      </c>
      <c r="K44" s="332" t="b">
        <f t="shared" si="6"/>
        <v>1</v>
      </c>
      <c r="L44" s="333" t="b">
        <f t="shared" si="7"/>
        <v>1</v>
      </c>
      <c r="M44" s="333" t="b">
        <f t="shared" si="8"/>
        <v>1</v>
      </c>
      <c r="N44" s="443"/>
      <c r="O44" s="329"/>
      <c r="P44" s="57">
        <v>6</v>
      </c>
      <c r="Q44" s="57" t="s">
        <v>137</v>
      </c>
      <c r="R44" s="57" t="s">
        <v>54</v>
      </c>
      <c r="S44" s="57"/>
      <c r="T44" s="57"/>
      <c r="U44" s="409">
        <v>94.220283533260627</v>
      </c>
      <c r="V44" s="409">
        <v>97.019867549668874</v>
      </c>
      <c r="W44" s="409">
        <v>94.617563739376777</v>
      </c>
      <c r="X44" s="409">
        <v>96.457765667574932</v>
      </c>
      <c r="Y44" s="409">
        <v>95.979899497487438</v>
      </c>
      <c r="Z44" s="409">
        <v>94.599303135888505</v>
      </c>
      <c r="AA44" s="409">
        <v>96.930693069306926</v>
      </c>
      <c r="AB44" s="409">
        <v>96.070460704607044</v>
      </c>
      <c r="AC44" s="409">
        <v>97.335423197492162</v>
      </c>
      <c r="AD44" s="409">
        <v>94.283697953422731</v>
      </c>
      <c r="AE44" s="409">
        <v>93.61702127659575</v>
      </c>
      <c r="AF44" s="409">
        <v>98.507462686567166</v>
      </c>
      <c r="AG44" s="409">
        <v>94.932432432432435</v>
      </c>
      <c r="AH44" s="409">
        <v>98.611111111111114</v>
      </c>
      <c r="AI44" s="409">
        <v>95.754538577912257</v>
      </c>
    </row>
    <row r="45" spans="2:35" x14ac:dyDescent="0.2">
      <c r="B45" s="57">
        <v>6</v>
      </c>
      <c r="C45" s="57" t="s">
        <v>137</v>
      </c>
      <c r="D45" s="57" t="s">
        <v>55</v>
      </c>
      <c r="I45" s="332" t="b">
        <f t="shared" si="0"/>
        <v>1</v>
      </c>
      <c r="J45" s="332" t="b">
        <f t="shared" si="5"/>
        <v>1</v>
      </c>
      <c r="K45" s="332" t="b">
        <f t="shared" si="6"/>
        <v>1</v>
      </c>
      <c r="L45" s="333" t="b">
        <f t="shared" si="7"/>
        <v>1</v>
      </c>
      <c r="M45" s="333" t="b">
        <f t="shared" si="8"/>
        <v>1</v>
      </c>
      <c r="N45" s="443"/>
      <c r="O45" s="329"/>
      <c r="P45" s="57">
        <v>6</v>
      </c>
      <c r="Q45" s="57" t="s">
        <v>137</v>
      </c>
      <c r="R45" s="57" t="s">
        <v>55</v>
      </c>
      <c r="S45" s="57"/>
      <c r="T45" s="57"/>
      <c r="U45" s="409">
        <v>92.205882352941188</v>
      </c>
      <c r="V45" s="409">
        <v>92.146596858638745</v>
      </c>
      <c r="W45" s="409">
        <v>91.467576791808867</v>
      </c>
      <c r="X45" s="409">
        <v>94.165316045380877</v>
      </c>
      <c r="Y45" s="409">
        <v>92.139737991266372</v>
      </c>
      <c r="Z45" s="409">
        <v>89.667458432304031</v>
      </c>
      <c r="AA45" s="409">
        <v>93.007467752885262</v>
      </c>
      <c r="AB45" s="409">
        <v>93.715341959334566</v>
      </c>
      <c r="AC45" s="409">
        <v>93.69747899159664</v>
      </c>
      <c r="AD45" s="409">
        <v>91.921182266009851</v>
      </c>
      <c r="AE45" s="409">
        <v>85.714285714285708</v>
      </c>
      <c r="AF45" s="409">
        <v>100</v>
      </c>
      <c r="AG45" s="409">
        <v>90.178571428571431</v>
      </c>
      <c r="AH45" s="409">
        <v>96.969696969696969</v>
      </c>
      <c r="AI45" s="409">
        <v>92.329184658369314</v>
      </c>
    </row>
    <row r="46" spans="2:35" x14ac:dyDescent="0.2">
      <c r="B46" s="57">
        <v>6</v>
      </c>
      <c r="C46" s="57" t="s">
        <v>137</v>
      </c>
      <c r="D46" s="57" t="s">
        <v>138</v>
      </c>
      <c r="I46" s="332" t="b">
        <f t="shared" si="0"/>
        <v>1</v>
      </c>
      <c r="J46" s="332" t="b">
        <f t="shared" si="5"/>
        <v>1</v>
      </c>
      <c r="K46" s="332" t="b">
        <f t="shared" si="6"/>
        <v>1</v>
      </c>
      <c r="L46" s="333" t="b">
        <f t="shared" si="7"/>
        <v>1</v>
      </c>
      <c r="M46" s="333" t="b">
        <f t="shared" si="8"/>
        <v>1</v>
      </c>
      <c r="N46" s="443"/>
      <c r="O46" s="329"/>
      <c r="P46" s="57">
        <v>6</v>
      </c>
      <c r="Q46" s="57" t="s">
        <v>137</v>
      </c>
      <c r="R46" s="57" t="s">
        <v>138</v>
      </c>
      <c r="S46" s="57"/>
      <c r="T46" s="57"/>
      <c r="U46" s="409">
        <v>93.362554790231684</v>
      </c>
      <c r="V46" s="409">
        <v>95.131845841784994</v>
      </c>
      <c r="W46" s="409">
        <v>93.188854489164086</v>
      </c>
      <c r="X46" s="409">
        <v>95.410806809770548</v>
      </c>
      <c r="Y46" s="409">
        <v>94.312796208530798</v>
      </c>
      <c r="Z46" s="409">
        <v>92.51256281407035</v>
      </c>
      <c r="AA46" s="409">
        <v>95.276266819352998</v>
      </c>
      <c r="AB46" s="409">
        <v>95.074276778733392</v>
      </c>
      <c r="AC46" s="409">
        <v>95.780969479353686</v>
      </c>
      <c r="AD46" s="409">
        <v>93.297697368421055</v>
      </c>
      <c r="AE46" s="409">
        <v>90.243902439024396</v>
      </c>
      <c r="AF46" s="409">
        <v>99.056603773584911</v>
      </c>
      <c r="AG46" s="409">
        <v>92.884615384615387</v>
      </c>
      <c r="AH46" s="409">
        <v>97.826086956521735</v>
      </c>
      <c r="AI46" s="409">
        <v>94.292682926829258</v>
      </c>
    </row>
    <row r="47" spans="2:35" x14ac:dyDescent="0.2">
      <c r="B47" s="57">
        <v>7</v>
      </c>
      <c r="C47" s="57" t="s">
        <v>137</v>
      </c>
      <c r="D47" s="57" t="s">
        <v>54</v>
      </c>
      <c r="I47" s="332" t="b">
        <f t="shared" si="0"/>
        <v>1</v>
      </c>
      <c r="J47" s="332" t="b">
        <f t="shared" si="5"/>
        <v>1</v>
      </c>
      <c r="K47" s="332" t="b">
        <f t="shared" si="6"/>
        <v>1</v>
      </c>
      <c r="L47" s="333" t="b">
        <f t="shared" si="7"/>
        <v>1</v>
      </c>
      <c r="M47" s="333" t="b">
        <f t="shared" si="8"/>
        <v>1</v>
      </c>
      <c r="N47" s="443"/>
      <c r="O47" s="329"/>
      <c r="P47" s="57">
        <v>7</v>
      </c>
      <c r="Q47" s="57" t="s">
        <v>137</v>
      </c>
      <c r="R47" s="57" t="s">
        <v>54</v>
      </c>
      <c r="S47" s="57"/>
      <c r="T47" s="57"/>
      <c r="U47" s="409">
        <v>0.32715376226826609</v>
      </c>
      <c r="V47" s="409">
        <v>0.33112582781456956</v>
      </c>
      <c r="W47" s="409">
        <v>0.28328611898016998</v>
      </c>
      <c r="X47" s="409">
        <v>0.40871934604904631</v>
      </c>
      <c r="Y47" s="409">
        <v>0.50251256281407031</v>
      </c>
      <c r="Z47" s="409">
        <v>8.7108013937282236E-2</v>
      </c>
      <c r="AA47" s="409">
        <v>0.4455445544554455</v>
      </c>
      <c r="AB47" s="409">
        <v>0.6775067750677507</v>
      </c>
      <c r="AC47" s="409">
        <v>0.15673981191222569</v>
      </c>
      <c r="AD47" s="409">
        <v>0.21171489061397319</v>
      </c>
      <c r="AE47" s="409">
        <v>0</v>
      </c>
      <c r="AF47" s="409">
        <v>0</v>
      </c>
      <c r="AG47" s="409">
        <v>0.45045045045045046</v>
      </c>
      <c r="AH47" s="409">
        <v>0</v>
      </c>
      <c r="AI47" s="409">
        <v>0.33093797276853248</v>
      </c>
    </row>
    <row r="48" spans="2:35" x14ac:dyDescent="0.2">
      <c r="B48" s="57">
        <v>7</v>
      </c>
      <c r="C48" s="57" t="s">
        <v>137</v>
      </c>
      <c r="D48" s="57" t="s">
        <v>55</v>
      </c>
      <c r="I48" s="332" t="b">
        <f t="shared" si="0"/>
        <v>1</v>
      </c>
      <c r="J48" s="332" t="b">
        <f t="shared" si="5"/>
        <v>1</v>
      </c>
      <c r="K48" s="332" t="b">
        <f t="shared" si="6"/>
        <v>1</v>
      </c>
      <c r="L48" s="333" t="b">
        <f t="shared" si="7"/>
        <v>1</v>
      </c>
      <c r="M48" s="333" t="b">
        <f t="shared" si="8"/>
        <v>1</v>
      </c>
      <c r="N48" s="443"/>
      <c r="O48" s="329"/>
      <c r="P48" s="57">
        <v>7</v>
      </c>
      <c r="Q48" s="57" t="s">
        <v>137</v>
      </c>
      <c r="R48" s="57" t="s">
        <v>55</v>
      </c>
      <c r="S48" s="57"/>
      <c r="T48" s="57"/>
      <c r="U48" s="409">
        <v>0</v>
      </c>
      <c r="V48" s="409">
        <v>0</v>
      </c>
      <c r="W48" s="409">
        <v>0</v>
      </c>
      <c r="X48" s="409">
        <v>0.48622366288492713</v>
      </c>
      <c r="Y48" s="409">
        <v>0.65502183406113534</v>
      </c>
      <c r="Z48" s="409">
        <v>0.11876484560570072</v>
      </c>
      <c r="AA48" s="409">
        <v>6.7888662593346902E-2</v>
      </c>
      <c r="AB48" s="409">
        <v>0.92421441774491686</v>
      </c>
      <c r="AC48" s="409">
        <v>0.21008403361344538</v>
      </c>
      <c r="AD48" s="409">
        <v>0.19704433497536944</v>
      </c>
      <c r="AE48" s="409">
        <v>5.7142857142857144</v>
      </c>
      <c r="AF48" s="409">
        <v>0</v>
      </c>
      <c r="AG48" s="409">
        <v>0</v>
      </c>
      <c r="AH48" s="409">
        <v>0</v>
      </c>
      <c r="AI48" s="409">
        <v>0.2413004826009652</v>
      </c>
    </row>
    <row r="49" spans="2:35" x14ac:dyDescent="0.2">
      <c r="B49" s="57">
        <v>7</v>
      </c>
      <c r="C49" s="57" t="s">
        <v>137</v>
      </c>
      <c r="D49" s="57" t="s">
        <v>138</v>
      </c>
      <c r="I49" s="332" t="b">
        <f t="shared" si="0"/>
        <v>1</v>
      </c>
      <c r="J49" s="332" t="b">
        <f t="shared" si="5"/>
        <v>1</v>
      </c>
      <c r="K49" s="332" t="b">
        <f t="shared" si="6"/>
        <v>1</v>
      </c>
      <c r="L49" s="333" t="b">
        <f t="shared" si="7"/>
        <v>1</v>
      </c>
      <c r="M49" s="333" t="b">
        <f t="shared" si="8"/>
        <v>1</v>
      </c>
      <c r="N49" s="443"/>
      <c r="O49" s="329"/>
      <c r="P49" s="57">
        <v>7</v>
      </c>
      <c r="Q49" s="57" t="s">
        <v>137</v>
      </c>
      <c r="R49" s="57" t="s">
        <v>138</v>
      </c>
      <c r="S49" s="57"/>
      <c r="T49" s="57"/>
      <c r="U49" s="409">
        <v>0.18785222291797118</v>
      </c>
      <c r="V49" s="409">
        <v>0.20283975659229209</v>
      </c>
      <c r="W49" s="409">
        <v>0.15479876160990713</v>
      </c>
      <c r="X49" s="409">
        <v>0.44411547002220575</v>
      </c>
      <c r="Y49" s="409">
        <v>0.56872037914691942</v>
      </c>
      <c r="Z49" s="409">
        <v>0.10050251256281408</v>
      </c>
      <c r="AA49" s="409">
        <v>0.28628685943315202</v>
      </c>
      <c r="AB49" s="409">
        <v>0.78186082877247842</v>
      </c>
      <c r="AC49" s="409">
        <v>0.17953321364452424</v>
      </c>
      <c r="AD49" s="409">
        <v>0.20559210526315788</v>
      </c>
      <c r="AE49" s="409">
        <v>2.4390243902439024</v>
      </c>
      <c r="AF49" s="409">
        <v>0</v>
      </c>
      <c r="AG49" s="409">
        <v>0.25641025641025639</v>
      </c>
      <c r="AH49" s="409">
        <v>0</v>
      </c>
      <c r="AI49" s="409">
        <v>0.29268292682926828</v>
      </c>
    </row>
    <row r="50" spans="2:35" x14ac:dyDescent="0.2">
      <c r="B50" s="57">
        <v>8</v>
      </c>
      <c r="C50" s="57" t="s">
        <v>137</v>
      </c>
      <c r="D50" s="57" t="s">
        <v>54</v>
      </c>
      <c r="I50" s="332" t="b">
        <f t="shared" si="0"/>
        <v>1</v>
      </c>
      <c r="J50" s="332" t="b">
        <f t="shared" si="5"/>
        <v>1</v>
      </c>
      <c r="K50" s="332" t="b">
        <f t="shared" si="6"/>
        <v>1</v>
      </c>
      <c r="L50" s="333" t="b">
        <f t="shared" si="7"/>
        <v>1</v>
      </c>
      <c r="M50" s="333" t="b">
        <f t="shared" si="8"/>
        <v>1</v>
      </c>
      <c r="N50" s="443"/>
      <c r="O50" s="329"/>
      <c r="P50" s="57">
        <v>8</v>
      </c>
      <c r="Q50" s="57" t="s">
        <v>137</v>
      </c>
      <c r="R50" s="57" t="s">
        <v>54</v>
      </c>
      <c r="S50" s="57"/>
      <c r="T50" s="57"/>
      <c r="U50" s="409">
        <v>0.1106426243234353</v>
      </c>
      <c r="V50" s="409">
        <v>0.1684717208182912</v>
      </c>
      <c r="W50" s="409">
        <v>0.12557002180953009</v>
      </c>
      <c r="X50" s="409">
        <v>0.1348314606741573</v>
      </c>
      <c r="Y50" s="409">
        <v>0.14583972981271109</v>
      </c>
      <c r="Z50" s="409">
        <v>0.11607428754402818</v>
      </c>
      <c r="AA50" s="409">
        <v>0.11836242109171927</v>
      </c>
      <c r="AB50" s="409">
        <v>0.11365381661803103</v>
      </c>
      <c r="AC50" s="409">
        <v>0.14597174136801722</v>
      </c>
      <c r="AD50" s="409">
        <v>0.13962915697019745</v>
      </c>
      <c r="AE50" s="409">
        <v>9.0090090090090086E-2</v>
      </c>
      <c r="AF50" s="409">
        <v>8.9126559714795009E-2</v>
      </c>
      <c r="AG50" s="409">
        <v>0.12827822120866592</v>
      </c>
      <c r="AH50" s="409">
        <v>0.19500780031201248</v>
      </c>
      <c r="AI50" s="409">
        <v>0.1289273864926852</v>
      </c>
    </row>
    <row r="51" spans="2:35" x14ac:dyDescent="0.2">
      <c r="B51" s="57">
        <v>8</v>
      </c>
      <c r="C51" s="57" t="s">
        <v>137</v>
      </c>
      <c r="D51" s="57" t="s">
        <v>55</v>
      </c>
      <c r="I51" s="332" t="b">
        <f t="shared" si="0"/>
        <v>1</v>
      </c>
      <c r="J51" s="332" t="b">
        <f t="shared" si="5"/>
        <v>1</v>
      </c>
      <c r="K51" s="332" t="b">
        <f t="shared" si="6"/>
        <v>1</v>
      </c>
      <c r="L51" s="333" t="b">
        <f t="shared" si="7"/>
        <v>1</v>
      </c>
      <c r="M51" s="333" t="b">
        <f t="shared" si="8"/>
        <v>1</v>
      </c>
      <c r="N51" s="443"/>
      <c r="O51" s="329"/>
      <c r="P51" s="57">
        <v>8</v>
      </c>
      <c r="Q51" s="57" t="s">
        <v>137</v>
      </c>
      <c r="R51" s="57" t="s">
        <v>55</v>
      </c>
      <c r="S51" s="57"/>
      <c r="T51" s="57"/>
      <c r="U51" s="409">
        <v>7.476635514018691E-2</v>
      </c>
      <c r="V51" s="409">
        <v>0.13891935365942823</v>
      </c>
      <c r="W51" s="409">
        <v>0.1261488556496666</v>
      </c>
      <c r="X51" s="409">
        <v>9.6655146154296767E-2</v>
      </c>
      <c r="Y51" s="409">
        <v>0.112139052425007</v>
      </c>
      <c r="Z51" s="409">
        <v>7.744031429434875E-2</v>
      </c>
      <c r="AA51" s="409">
        <v>6.3155235569028675E-2</v>
      </c>
      <c r="AB51" s="409">
        <v>8.2355948087354108E-2</v>
      </c>
      <c r="AC51" s="409">
        <v>8.2404848151899607E-2</v>
      </c>
      <c r="AD51" s="409">
        <v>9.2940613681405049E-2</v>
      </c>
      <c r="AE51" s="409">
        <v>4.2034468263976457E-2</v>
      </c>
      <c r="AF51" s="409">
        <v>8.5034013605442174E-2</v>
      </c>
      <c r="AG51" s="409">
        <v>8.5906180038527624E-2</v>
      </c>
      <c r="AH51" s="409">
        <v>0.14603870025556773</v>
      </c>
      <c r="AI51" s="409">
        <v>8.5351519929274339E-2</v>
      </c>
    </row>
    <row r="52" spans="2:35" x14ac:dyDescent="0.2">
      <c r="B52" s="57">
        <v>8</v>
      </c>
      <c r="C52" s="57" t="s">
        <v>137</v>
      </c>
      <c r="D52" s="57" t="s">
        <v>138</v>
      </c>
      <c r="I52" s="332" t="b">
        <f t="shared" si="0"/>
        <v>1</v>
      </c>
      <c r="J52" s="332" t="b">
        <f t="shared" si="5"/>
        <v>1</v>
      </c>
      <c r="K52" s="332" t="b">
        <f t="shared" si="6"/>
        <v>1</v>
      </c>
      <c r="L52" s="333" t="b">
        <f t="shared" si="7"/>
        <v>1</v>
      </c>
      <c r="M52" s="333" t="b">
        <f t="shared" si="8"/>
        <v>1</v>
      </c>
      <c r="N52" s="443"/>
      <c r="O52" s="329"/>
      <c r="P52" s="57">
        <v>8</v>
      </c>
      <c r="Q52" s="57" t="s">
        <v>137</v>
      </c>
      <c r="R52" s="57" t="s">
        <v>138</v>
      </c>
      <c r="S52" s="57"/>
      <c r="T52" s="57"/>
      <c r="U52" s="409">
        <v>9.169005938694616E-2</v>
      </c>
      <c r="V52" s="409">
        <v>0.15301048121796343</v>
      </c>
      <c r="W52" s="409">
        <v>0.12587324564163888</v>
      </c>
      <c r="X52" s="409">
        <v>0.11486859033265943</v>
      </c>
      <c r="Y52" s="409">
        <v>0.12822391559202814</v>
      </c>
      <c r="Z52" s="409">
        <v>9.6198694029850748E-2</v>
      </c>
      <c r="AA52" s="409">
        <v>8.9413842587482056E-2</v>
      </c>
      <c r="AB52" s="409">
        <v>9.7391099043796489E-2</v>
      </c>
      <c r="AC52" s="409">
        <v>0.11281830879982808</v>
      </c>
      <c r="AD52" s="409">
        <v>0.1151892394648351</v>
      </c>
      <c r="AE52" s="409">
        <v>6.5231572080887146E-2</v>
      </c>
      <c r="AF52" s="409">
        <v>8.7032201914708437E-2</v>
      </c>
      <c r="AG52" s="409">
        <v>0.10613111274389746</v>
      </c>
      <c r="AH52" s="409">
        <v>0.16971525551574582</v>
      </c>
      <c r="AI52" s="409">
        <v>0.10617009981904275</v>
      </c>
    </row>
    <row r="53" spans="2:35" x14ac:dyDescent="0.2">
      <c r="B53" s="57">
        <v>9</v>
      </c>
      <c r="C53" s="57" t="s">
        <v>137</v>
      </c>
      <c r="D53" s="57" t="s">
        <v>54</v>
      </c>
      <c r="I53" s="332" t="b">
        <f t="shared" si="0"/>
        <v>1</v>
      </c>
      <c r="J53" s="332" t="b">
        <f t="shared" si="5"/>
        <v>1</v>
      </c>
      <c r="K53" s="332" t="b">
        <f t="shared" si="6"/>
        <v>1</v>
      </c>
      <c r="L53" s="333" t="b">
        <f t="shared" si="7"/>
        <v>1</v>
      </c>
      <c r="M53" s="333" t="b">
        <f t="shared" si="8"/>
        <v>1</v>
      </c>
      <c r="N53" s="443"/>
      <c r="O53" s="329"/>
      <c r="P53" s="57">
        <v>9</v>
      </c>
      <c r="Q53" s="57" t="s">
        <v>137</v>
      </c>
      <c r="R53" s="57" t="s">
        <v>54</v>
      </c>
      <c r="S53" s="57"/>
      <c r="T53" s="57"/>
      <c r="U53" s="409">
        <v>40.54054054054054</v>
      </c>
      <c r="V53" s="409">
        <v>28.571428571428569</v>
      </c>
      <c r="W53" s="409">
        <v>42.105263157894733</v>
      </c>
      <c r="X53" s="409">
        <v>33.333333333333329</v>
      </c>
      <c r="Y53" s="409">
        <v>44.736842105263158</v>
      </c>
      <c r="Z53" s="409">
        <v>32.758620689655174</v>
      </c>
      <c r="AA53" s="409">
        <v>37.254901960784316</v>
      </c>
      <c r="AB53" s="409">
        <v>32.432432432432435</v>
      </c>
      <c r="AC53" s="409">
        <v>32.051282051282051</v>
      </c>
      <c r="AD53" s="409">
        <v>37.634408602150536</v>
      </c>
      <c r="AE53" s="57">
        <v>50</v>
      </c>
      <c r="AF53" s="409"/>
      <c r="AG53" s="409">
        <v>28.888888888888886</v>
      </c>
      <c r="AH53" s="57">
        <v>60</v>
      </c>
      <c r="AI53" s="409">
        <v>35.578583765112263</v>
      </c>
    </row>
    <row r="54" spans="2:35" x14ac:dyDescent="0.2">
      <c r="B54" s="57">
        <v>9</v>
      </c>
      <c r="C54" s="57" t="s">
        <v>137</v>
      </c>
      <c r="D54" s="57" t="s">
        <v>55</v>
      </c>
      <c r="I54" s="332" t="b">
        <f t="shared" si="0"/>
        <v>1</v>
      </c>
      <c r="J54" s="332" t="b">
        <f t="shared" si="5"/>
        <v>1</v>
      </c>
      <c r="K54" s="332" t="b">
        <f t="shared" si="6"/>
        <v>1</v>
      </c>
      <c r="L54" s="333" t="b">
        <f t="shared" si="7"/>
        <v>1</v>
      </c>
      <c r="M54" s="333" t="b">
        <f t="shared" si="8"/>
        <v>1</v>
      </c>
      <c r="N54" s="443"/>
      <c r="O54" s="329"/>
      <c r="P54" s="57">
        <v>9</v>
      </c>
      <c r="Q54" s="57" t="s">
        <v>137</v>
      </c>
      <c r="R54" s="57" t="s">
        <v>55</v>
      </c>
      <c r="S54" s="57"/>
      <c r="T54" s="57"/>
      <c r="U54" s="409">
        <v>42.857142857142854</v>
      </c>
      <c r="V54" s="409">
        <v>42.105263157894733</v>
      </c>
      <c r="W54" s="409">
        <v>38.095238095238095</v>
      </c>
      <c r="X54" s="409">
        <v>54.54545454545454</v>
      </c>
      <c r="Y54" s="409">
        <v>25</v>
      </c>
      <c r="Z54" s="409">
        <v>9.7560975609756095</v>
      </c>
      <c r="AA54" s="409">
        <v>33.333333333333329</v>
      </c>
      <c r="AB54" s="409">
        <v>44.827586206896555</v>
      </c>
      <c r="AC54" s="409">
        <v>31.25</v>
      </c>
      <c r="AD54" s="409">
        <v>38.235294117647058</v>
      </c>
      <c r="AE54" s="409"/>
      <c r="AF54" s="57">
        <v>50</v>
      </c>
      <c r="AG54" s="409">
        <v>30.303030303030305</v>
      </c>
      <c r="AH54" s="409">
        <v>25</v>
      </c>
      <c r="AI54" s="409">
        <v>34.367541766109781</v>
      </c>
    </row>
    <row r="55" spans="2:35" x14ac:dyDescent="0.2">
      <c r="B55" s="57">
        <v>9</v>
      </c>
      <c r="C55" s="57" t="s">
        <v>137</v>
      </c>
      <c r="D55" s="57" t="s">
        <v>138</v>
      </c>
      <c r="I55" s="332" t="b">
        <f t="shared" si="0"/>
        <v>1</v>
      </c>
      <c r="J55" s="332" t="b">
        <f t="shared" si="5"/>
        <v>1</v>
      </c>
      <c r="K55" s="332" t="b">
        <f t="shared" si="6"/>
        <v>1</v>
      </c>
      <c r="L55" s="333" t="b">
        <f t="shared" si="7"/>
        <v>1</v>
      </c>
      <c r="M55" s="333" t="b">
        <f t="shared" si="8"/>
        <v>1</v>
      </c>
      <c r="N55" s="443"/>
      <c r="O55" s="329"/>
      <c r="P55" s="57">
        <v>9</v>
      </c>
      <c r="Q55" s="57" t="s">
        <v>137</v>
      </c>
      <c r="R55" s="57" t="s">
        <v>138</v>
      </c>
      <c r="S55" s="57"/>
      <c r="T55" s="57"/>
      <c r="U55" s="409">
        <v>41.53846153846154</v>
      </c>
      <c r="V55" s="409">
        <v>35</v>
      </c>
      <c r="W55" s="409">
        <v>40</v>
      </c>
      <c r="X55" s="409">
        <v>42.666666666666671</v>
      </c>
      <c r="Y55" s="409">
        <v>35.714285714285715</v>
      </c>
      <c r="Z55" s="409">
        <v>23.232323232323232</v>
      </c>
      <c r="AA55" s="409">
        <v>35.802469135802468</v>
      </c>
      <c r="AB55" s="409">
        <v>37.878787878787875</v>
      </c>
      <c r="AC55" s="409">
        <v>31.746031746031743</v>
      </c>
      <c r="AD55" s="409">
        <v>37.888198757763973</v>
      </c>
      <c r="AE55" s="409">
        <v>33.333333333333329</v>
      </c>
      <c r="AF55" s="409">
        <v>25</v>
      </c>
      <c r="AG55" s="409">
        <v>29.487179487179489</v>
      </c>
      <c r="AH55" s="409">
        <v>44.444444444444443</v>
      </c>
      <c r="AI55" s="409">
        <v>35.070140280561127</v>
      </c>
    </row>
    <row r="56" spans="2:35" x14ac:dyDescent="0.2">
      <c r="B56" s="57">
        <v>10</v>
      </c>
      <c r="C56" s="57" t="s">
        <v>137</v>
      </c>
      <c r="D56" s="57" t="s">
        <v>54</v>
      </c>
      <c r="I56" s="332" t="b">
        <f t="shared" si="0"/>
        <v>1</v>
      </c>
      <c r="J56" s="332" t="b">
        <f t="shared" si="5"/>
        <v>1</v>
      </c>
      <c r="K56" s="332" t="b">
        <f t="shared" si="6"/>
        <v>1</v>
      </c>
      <c r="L56" s="333" t="b">
        <f t="shared" si="7"/>
        <v>1</v>
      </c>
      <c r="M56" s="333" t="b">
        <f t="shared" si="8"/>
        <v>1</v>
      </c>
      <c r="N56" s="443"/>
      <c r="O56" s="329"/>
      <c r="P56" s="57">
        <v>10</v>
      </c>
      <c r="Q56" s="57" t="s">
        <v>137</v>
      </c>
      <c r="R56" s="57" t="s">
        <v>54</v>
      </c>
      <c r="S56" s="57"/>
      <c r="T56" s="57"/>
      <c r="U56" s="409">
        <v>32.432432432432435</v>
      </c>
      <c r="V56" s="409">
        <v>33.333333333333329</v>
      </c>
      <c r="W56" s="409">
        <v>21.052631578947366</v>
      </c>
      <c r="X56" s="409">
        <v>19.047619047619047</v>
      </c>
      <c r="Y56" s="409">
        <v>23.684210526315788</v>
      </c>
      <c r="Z56" s="409">
        <v>15.517241379310345</v>
      </c>
      <c r="AA56" s="409">
        <v>22.549019607843139</v>
      </c>
      <c r="AB56" s="409">
        <v>13.513513513513514</v>
      </c>
      <c r="AC56" s="409">
        <v>23.076923076923077</v>
      </c>
      <c r="AD56" s="409">
        <v>26.881720430107524</v>
      </c>
      <c r="AE56" s="409"/>
      <c r="AF56" s="409">
        <v>50</v>
      </c>
      <c r="AG56" s="409">
        <v>28.888888888888886</v>
      </c>
      <c r="AH56" s="409"/>
      <c r="AI56" s="409">
        <v>23.1433506044905</v>
      </c>
    </row>
    <row r="57" spans="2:35" x14ac:dyDescent="0.2">
      <c r="B57" s="57">
        <v>10</v>
      </c>
      <c r="C57" s="57" t="s">
        <v>137</v>
      </c>
      <c r="D57" s="57" t="s">
        <v>55</v>
      </c>
      <c r="I57" s="332" t="b">
        <f t="shared" si="0"/>
        <v>1</v>
      </c>
      <c r="J57" s="332" t="b">
        <f t="shared" si="5"/>
        <v>1</v>
      </c>
      <c r="K57" s="332" t="b">
        <f t="shared" si="6"/>
        <v>1</v>
      </c>
      <c r="L57" s="333" t="b">
        <f t="shared" si="7"/>
        <v>1</v>
      </c>
      <c r="M57" s="333" t="b">
        <f t="shared" si="8"/>
        <v>1</v>
      </c>
      <c r="N57" s="443"/>
      <c r="O57" s="329"/>
      <c r="P57" s="57">
        <v>10</v>
      </c>
      <c r="Q57" s="57" t="s">
        <v>137</v>
      </c>
      <c r="R57" s="57" t="s">
        <v>55</v>
      </c>
      <c r="S57" s="57"/>
      <c r="T57" s="57"/>
      <c r="U57" s="409">
        <v>32.142857142857146</v>
      </c>
      <c r="V57" s="409">
        <v>15.789473684210526</v>
      </c>
      <c r="W57" s="409">
        <v>19.047619047619047</v>
      </c>
      <c r="X57" s="409">
        <v>18.181818181818183</v>
      </c>
      <c r="Y57" s="409">
        <v>25</v>
      </c>
      <c r="Z57" s="409">
        <v>29.268292682926827</v>
      </c>
      <c r="AA57" s="409">
        <v>28.333333333333332</v>
      </c>
      <c r="AB57" s="409">
        <v>17.241379310344829</v>
      </c>
      <c r="AC57" s="409">
        <v>33.333333333333329</v>
      </c>
      <c r="AD57" s="409">
        <v>33.82352941176471</v>
      </c>
      <c r="AE57" s="57">
        <v>100</v>
      </c>
      <c r="AF57" s="409"/>
      <c r="AG57" s="409">
        <v>15.151515151515152</v>
      </c>
      <c r="AH57" s="409">
        <v>50</v>
      </c>
      <c r="AI57" s="409">
        <v>26.491646778042959</v>
      </c>
    </row>
    <row r="58" spans="2:35" x14ac:dyDescent="0.2">
      <c r="B58" s="57">
        <v>10</v>
      </c>
      <c r="C58" s="57" t="s">
        <v>137</v>
      </c>
      <c r="D58" s="57" t="s">
        <v>138</v>
      </c>
      <c r="I58" s="332" t="b">
        <f t="shared" si="0"/>
        <v>1</v>
      </c>
      <c r="J58" s="332" t="b">
        <f t="shared" si="5"/>
        <v>1</v>
      </c>
      <c r="K58" s="332" t="b">
        <f t="shared" si="6"/>
        <v>1</v>
      </c>
      <c r="L58" s="333" t="b">
        <f t="shared" si="7"/>
        <v>1</v>
      </c>
      <c r="M58" s="333" t="b">
        <f t="shared" si="8"/>
        <v>1</v>
      </c>
      <c r="N58" s="443"/>
      <c r="O58" s="329"/>
      <c r="P58" s="57">
        <v>10</v>
      </c>
      <c r="Q58" s="57" t="s">
        <v>137</v>
      </c>
      <c r="R58" s="57" t="s">
        <v>138</v>
      </c>
      <c r="S58" s="57"/>
      <c r="T58" s="57"/>
      <c r="U58" s="409">
        <v>32.307692307692307</v>
      </c>
      <c r="V58" s="409">
        <v>25</v>
      </c>
      <c r="W58" s="409">
        <v>20</v>
      </c>
      <c r="X58" s="409">
        <v>18.666666666666668</v>
      </c>
      <c r="Y58" s="409">
        <v>24.285714285714285</v>
      </c>
      <c r="Z58" s="409">
        <v>21.212121212121211</v>
      </c>
      <c r="AA58" s="409">
        <v>24.691358024691358</v>
      </c>
      <c r="AB58" s="409">
        <v>15.151515151515152</v>
      </c>
      <c r="AC58" s="409">
        <v>26.984126984126984</v>
      </c>
      <c r="AD58" s="409">
        <v>29.813664596273291</v>
      </c>
      <c r="AE58" s="409">
        <v>33.333333333333329</v>
      </c>
      <c r="AF58" s="409">
        <v>25</v>
      </c>
      <c r="AG58" s="409">
        <v>23.076923076923077</v>
      </c>
      <c r="AH58" s="409">
        <v>22.222222222222221</v>
      </c>
      <c r="AI58" s="409">
        <v>24.549098196392784</v>
      </c>
    </row>
    <row r="59" spans="2:35" x14ac:dyDescent="0.2">
      <c r="B59" s="57">
        <v>11</v>
      </c>
      <c r="C59" s="57" t="s">
        <v>137</v>
      </c>
      <c r="D59" s="57" t="s">
        <v>54</v>
      </c>
      <c r="I59" s="332" t="b">
        <f t="shared" si="0"/>
        <v>1</v>
      </c>
      <c r="J59" s="332" t="b">
        <f t="shared" si="5"/>
        <v>1</v>
      </c>
      <c r="K59" s="332" t="b">
        <f t="shared" si="6"/>
        <v>1</v>
      </c>
      <c r="L59" s="333" t="b">
        <f t="shared" si="7"/>
        <v>1</v>
      </c>
      <c r="M59" s="333" t="b">
        <f t="shared" si="8"/>
        <v>1</v>
      </c>
      <c r="N59" s="443"/>
      <c r="O59" s="329"/>
      <c r="P59" s="57">
        <v>11</v>
      </c>
      <c r="Q59" s="57" t="s">
        <v>137</v>
      </c>
      <c r="R59" s="57" t="s">
        <v>54</v>
      </c>
      <c r="S59" s="57"/>
      <c r="T59" s="57"/>
      <c r="U59" s="409">
        <v>16.216216216216218</v>
      </c>
      <c r="V59" s="409">
        <v>19.047619047619047</v>
      </c>
      <c r="W59" s="409">
        <v>5.2631578947368416</v>
      </c>
      <c r="X59" s="409">
        <v>30.952380952380953</v>
      </c>
      <c r="Y59" s="409">
        <v>23.684210526315788</v>
      </c>
      <c r="Z59" s="409">
        <v>32.758620689655174</v>
      </c>
      <c r="AA59" s="409">
        <v>24.509803921568626</v>
      </c>
      <c r="AB59" s="409">
        <v>43.243243243243242</v>
      </c>
      <c r="AC59" s="409">
        <v>28.205128205128204</v>
      </c>
      <c r="AD59" s="409">
        <v>29.032258064516132</v>
      </c>
      <c r="AE59" s="57">
        <v>50</v>
      </c>
      <c r="AF59" s="409">
        <v>50</v>
      </c>
      <c r="AG59" s="409">
        <v>20</v>
      </c>
      <c r="AH59" s="409">
        <v>20</v>
      </c>
      <c r="AI59" s="409">
        <v>26.597582037996549</v>
      </c>
    </row>
    <row r="60" spans="2:35" x14ac:dyDescent="0.2">
      <c r="B60" s="57">
        <v>11</v>
      </c>
      <c r="C60" s="57" t="s">
        <v>137</v>
      </c>
      <c r="D60" s="57" t="s">
        <v>55</v>
      </c>
      <c r="I60" s="332" t="b">
        <f t="shared" si="0"/>
        <v>1</v>
      </c>
      <c r="J60" s="332" t="b">
        <f t="shared" si="5"/>
        <v>1</v>
      </c>
      <c r="K60" s="332" t="b">
        <f t="shared" si="6"/>
        <v>1</v>
      </c>
      <c r="L60" s="333" t="b">
        <f t="shared" si="7"/>
        <v>1</v>
      </c>
      <c r="M60" s="333" t="b">
        <f t="shared" si="8"/>
        <v>1</v>
      </c>
      <c r="N60" s="443"/>
      <c r="O60" s="329"/>
      <c r="P60" s="57">
        <v>11</v>
      </c>
      <c r="Q60" s="57" t="s">
        <v>137</v>
      </c>
      <c r="R60" s="57" t="s">
        <v>55</v>
      </c>
      <c r="S60" s="57"/>
      <c r="T60" s="57"/>
      <c r="U60" s="409">
        <v>3.5714285714285712</v>
      </c>
      <c r="V60" s="409">
        <v>21.052631578947366</v>
      </c>
      <c r="W60" s="409">
        <v>23.809523809523807</v>
      </c>
      <c r="X60" s="409">
        <v>15.151515151515152</v>
      </c>
      <c r="Y60" s="409">
        <v>28.125</v>
      </c>
      <c r="Z60" s="409">
        <v>39.024390243902438</v>
      </c>
      <c r="AA60" s="409">
        <v>23.333333333333332</v>
      </c>
      <c r="AB60" s="409">
        <v>27.586206896551722</v>
      </c>
      <c r="AC60" s="409">
        <v>18.75</v>
      </c>
      <c r="AD60" s="409">
        <v>22.058823529411764</v>
      </c>
      <c r="AE60" s="57"/>
      <c r="AF60" s="409">
        <v>50</v>
      </c>
      <c r="AG60" s="409">
        <v>18.181818181818183</v>
      </c>
      <c r="AH60" s="409"/>
      <c r="AI60" s="409">
        <v>22.195704057279237</v>
      </c>
    </row>
    <row r="61" spans="2:35" x14ac:dyDescent="0.2">
      <c r="B61" s="57">
        <v>11</v>
      </c>
      <c r="C61" s="57" t="s">
        <v>137</v>
      </c>
      <c r="D61" s="57" t="s">
        <v>138</v>
      </c>
      <c r="I61" s="332" t="b">
        <f t="shared" si="0"/>
        <v>1</v>
      </c>
      <c r="J61" s="332" t="b">
        <f t="shared" si="5"/>
        <v>1</v>
      </c>
      <c r="K61" s="332" t="b">
        <f t="shared" si="6"/>
        <v>1</v>
      </c>
      <c r="L61" s="333" t="b">
        <f t="shared" si="7"/>
        <v>1</v>
      </c>
      <c r="M61" s="333" t="b">
        <f t="shared" si="8"/>
        <v>1</v>
      </c>
      <c r="N61" s="443"/>
      <c r="O61" s="329"/>
      <c r="P61" s="57">
        <v>11</v>
      </c>
      <c r="Q61" s="57" t="s">
        <v>137</v>
      </c>
      <c r="R61" s="57" t="s">
        <v>138</v>
      </c>
      <c r="S61" s="57"/>
      <c r="T61" s="57"/>
      <c r="U61" s="409">
        <v>10.76923076923077</v>
      </c>
      <c r="V61" s="409">
        <v>20</v>
      </c>
      <c r="W61" s="409">
        <v>15</v>
      </c>
      <c r="X61" s="409">
        <v>24</v>
      </c>
      <c r="Y61" s="409">
        <v>25.714285714285712</v>
      </c>
      <c r="Z61" s="409">
        <v>35.353535353535356</v>
      </c>
      <c r="AA61" s="409">
        <v>24.074074074074073</v>
      </c>
      <c r="AB61" s="409">
        <v>36.363636363636367</v>
      </c>
      <c r="AC61" s="409">
        <v>24.603174603174601</v>
      </c>
      <c r="AD61" s="409">
        <v>26.086956521739129</v>
      </c>
      <c r="AE61" s="57">
        <v>33.333333333333329</v>
      </c>
      <c r="AF61" s="409">
        <v>50</v>
      </c>
      <c r="AG61" s="409">
        <v>19.230769230769234</v>
      </c>
      <c r="AH61" s="409">
        <v>11.111111111111111</v>
      </c>
      <c r="AI61" s="409">
        <v>24.749498997995993</v>
      </c>
    </row>
    <row r="62" spans="2:35" x14ac:dyDescent="0.2">
      <c r="B62" s="57">
        <v>12</v>
      </c>
      <c r="C62" s="57" t="s">
        <v>137</v>
      </c>
      <c r="D62" s="57" t="s">
        <v>54</v>
      </c>
      <c r="I62" s="332" t="b">
        <f t="shared" si="0"/>
        <v>1</v>
      </c>
      <c r="J62" s="332" t="b">
        <f t="shared" si="5"/>
        <v>1</v>
      </c>
      <c r="K62" s="332" t="b">
        <f t="shared" si="6"/>
        <v>1</v>
      </c>
      <c r="L62" s="333" t="b">
        <f t="shared" si="7"/>
        <v>1</v>
      </c>
      <c r="M62" s="333" t="b">
        <f t="shared" si="8"/>
        <v>1</v>
      </c>
      <c r="N62" s="443"/>
      <c r="O62" s="329"/>
      <c r="P62" s="57">
        <v>12</v>
      </c>
      <c r="Q62" s="57" t="s">
        <v>137</v>
      </c>
      <c r="R62" s="57" t="s">
        <v>54</v>
      </c>
      <c r="S62" s="57"/>
      <c r="T62" s="57"/>
      <c r="U62" s="409"/>
      <c r="V62" s="409"/>
      <c r="W62" s="409"/>
      <c r="X62" s="409"/>
      <c r="Y62" s="409"/>
      <c r="Z62" s="409"/>
      <c r="AA62" s="409"/>
      <c r="AB62" s="409"/>
      <c r="AC62" s="409"/>
      <c r="AD62" s="409"/>
      <c r="AE62" s="57"/>
      <c r="AF62" s="57"/>
      <c r="AG62" s="409"/>
      <c r="AH62" s="409"/>
      <c r="AI62" s="409"/>
    </row>
    <row r="63" spans="2:35" x14ac:dyDescent="0.2">
      <c r="B63" s="57">
        <v>12</v>
      </c>
      <c r="C63" s="57" t="s">
        <v>137</v>
      </c>
      <c r="D63" s="57" t="s">
        <v>55</v>
      </c>
      <c r="I63" s="332" t="b">
        <f t="shared" si="0"/>
        <v>1</v>
      </c>
      <c r="J63" s="332" t="b">
        <f t="shared" si="5"/>
        <v>1</v>
      </c>
      <c r="K63" s="332" t="b">
        <f t="shared" si="6"/>
        <v>1</v>
      </c>
      <c r="L63" s="333" t="b">
        <f t="shared" si="7"/>
        <v>1</v>
      </c>
      <c r="M63" s="333" t="b">
        <f t="shared" si="8"/>
        <v>1</v>
      </c>
      <c r="N63" s="443" t="s">
        <v>440</v>
      </c>
      <c r="O63" s="329"/>
      <c r="P63" s="57">
        <v>12</v>
      </c>
      <c r="Q63" s="57" t="s">
        <v>137</v>
      </c>
      <c r="R63" s="57" t="s">
        <v>55</v>
      </c>
      <c r="S63" s="57"/>
      <c r="T63" s="57"/>
      <c r="U63" s="409"/>
      <c r="V63" s="57"/>
      <c r="W63" s="409"/>
      <c r="X63" s="409"/>
      <c r="Y63" s="409"/>
      <c r="Z63" s="409"/>
      <c r="AA63" s="409"/>
      <c r="AB63" s="409"/>
      <c r="AC63" s="409"/>
      <c r="AD63" s="57"/>
      <c r="AE63" s="57"/>
      <c r="AF63" s="57"/>
      <c r="AG63" s="409"/>
      <c r="AH63" s="57"/>
      <c r="AI63" s="409"/>
    </row>
    <row r="64" spans="2:35" x14ac:dyDescent="0.2">
      <c r="B64" s="57">
        <v>12</v>
      </c>
      <c r="C64" s="57" t="s">
        <v>137</v>
      </c>
      <c r="D64" s="57" t="s">
        <v>138</v>
      </c>
      <c r="I64" s="332" t="b">
        <f t="shared" si="0"/>
        <v>1</v>
      </c>
      <c r="J64" s="332" t="b">
        <f t="shared" si="5"/>
        <v>1</v>
      </c>
      <c r="K64" s="332" t="b">
        <f t="shared" si="6"/>
        <v>1</v>
      </c>
      <c r="L64" s="333" t="b">
        <f t="shared" si="7"/>
        <v>1</v>
      </c>
      <c r="M64" s="333" t="b">
        <f t="shared" si="8"/>
        <v>1</v>
      </c>
      <c r="N64" s="443" t="s">
        <v>439</v>
      </c>
      <c r="O64" s="329"/>
      <c r="P64" s="57">
        <v>12</v>
      </c>
      <c r="Q64" s="57" t="s">
        <v>137</v>
      </c>
      <c r="R64" s="57" t="s">
        <v>138</v>
      </c>
      <c r="S64" s="57"/>
      <c r="T64" s="57"/>
      <c r="U64" s="409"/>
      <c r="V64" s="409"/>
      <c r="W64" s="409"/>
      <c r="X64" s="409"/>
      <c r="Y64" s="409"/>
      <c r="Z64" s="409"/>
      <c r="AA64" s="409"/>
      <c r="AB64" s="409"/>
      <c r="AC64" s="409"/>
      <c r="AD64" s="409"/>
      <c r="AE64" s="57"/>
      <c r="AF64" s="57"/>
      <c r="AG64" s="409"/>
      <c r="AH64" s="409"/>
      <c r="AI64" s="409"/>
    </row>
    <row r="65" spans="2:35" x14ac:dyDescent="0.2">
      <c r="B65" s="57">
        <v>13</v>
      </c>
      <c r="C65" s="57" t="s">
        <v>137</v>
      </c>
      <c r="D65" s="57" t="s">
        <v>54</v>
      </c>
      <c r="I65" s="332" t="b">
        <f t="shared" si="0"/>
        <v>1</v>
      </c>
      <c r="J65" s="332" t="b">
        <f t="shared" si="5"/>
        <v>1</v>
      </c>
      <c r="K65" s="332" t="b">
        <f t="shared" si="6"/>
        <v>1</v>
      </c>
      <c r="L65" s="333" t="b">
        <f t="shared" si="7"/>
        <v>1</v>
      </c>
      <c r="M65" s="333" t="b">
        <f t="shared" si="8"/>
        <v>1</v>
      </c>
      <c r="N65" s="443" t="s">
        <v>441</v>
      </c>
      <c r="O65" s="329"/>
      <c r="P65" s="57">
        <v>13</v>
      </c>
      <c r="Q65" s="57" t="s">
        <v>137</v>
      </c>
      <c r="R65" s="57" t="s">
        <v>54</v>
      </c>
      <c r="S65" s="57"/>
      <c r="T65" s="57"/>
      <c r="U65" s="409">
        <v>2.7027027027027026</v>
      </c>
      <c r="V65" s="409">
        <v>4.7619047619047619</v>
      </c>
      <c r="W65" s="57"/>
      <c r="X65" s="409">
        <v>4.7619047619047619</v>
      </c>
      <c r="Y65" s="57">
        <v>5.2631578947368416</v>
      </c>
      <c r="Z65" s="409">
        <v>3.4482758620689653</v>
      </c>
      <c r="AA65" s="409">
        <v>5.8823529411764701</v>
      </c>
      <c r="AB65" s="409">
        <v>8.1081081081081088</v>
      </c>
      <c r="AC65" s="409">
        <v>6.4102564102564097</v>
      </c>
      <c r="AD65" s="409">
        <v>3.225806451612903</v>
      </c>
      <c r="AE65" s="409"/>
      <c r="AF65" s="57"/>
      <c r="AG65" s="409">
        <v>2.2222222222222223</v>
      </c>
      <c r="AH65" s="409">
        <v>20</v>
      </c>
      <c r="AI65" s="409">
        <v>4.6632124352331603</v>
      </c>
    </row>
    <row r="66" spans="2:35" x14ac:dyDescent="0.2">
      <c r="B66" s="57">
        <v>13</v>
      </c>
      <c r="C66" s="57" t="s">
        <v>137</v>
      </c>
      <c r="D66" s="57" t="s">
        <v>55</v>
      </c>
      <c r="I66" s="332" t="b">
        <f t="shared" si="0"/>
        <v>1</v>
      </c>
      <c r="J66" s="332" t="b">
        <f t="shared" si="5"/>
        <v>1</v>
      </c>
      <c r="K66" s="332" t="b">
        <f t="shared" si="6"/>
        <v>1</v>
      </c>
      <c r="L66" s="333" t="b">
        <f t="shared" si="7"/>
        <v>1</v>
      </c>
      <c r="M66" s="333" t="b">
        <f t="shared" si="8"/>
        <v>1</v>
      </c>
      <c r="N66" s="443"/>
      <c r="O66" s="329"/>
      <c r="P66" s="57">
        <v>13</v>
      </c>
      <c r="Q66" s="57" t="s">
        <v>137</v>
      </c>
      <c r="R66" s="57" t="s">
        <v>55</v>
      </c>
      <c r="S66" s="57"/>
      <c r="T66" s="57"/>
      <c r="U66" s="57">
        <v>7.1428571428571423</v>
      </c>
      <c r="V66" s="409">
        <v>10.526315789473683</v>
      </c>
      <c r="W66" s="57">
        <v>9.5238095238095237</v>
      </c>
      <c r="X66" s="409">
        <v>3.0303030303030303</v>
      </c>
      <c r="Y66" s="57">
        <v>9.375</v>
      </c>
      <c r="Z66" s="409"/>
      <c r="AA66" s="409">
        <v>15</v>
      </c>
      <c r="AB66" s="409">
        <v>6.8965517241379306</v>
      </c>
      <c r="AC66" s="409">
        <v>6.25</v>
      </c>
      <c r="AD66" s="409">
        <v>2.9411764705882351</v>
      </c>
      <c r="AE66" s="57"/>
      <c r="AF66" s="57"/>
      <c r="AG66" s="409">
        <v>9.0909090909090917</v>
      </c>
      <c r="AH66" s="409"/>
      <c r="AI66" s="409">
        <v>6.9212410501193311</v>
      </c>
    </row>
    <row r="67" spans="2:35" x14ac:dyDescent="0.2">
      <c r="B67" s="57">
        <v>13</v>
      </c>
      <c r="C67" s="57" t="s">
        <v>137</v>
      </c>
      <c r="D67" s="57" t="s">
        <v>138</v>
      </c>
      <c r="I67" s="332" t="b">
        <f t="shared" si="0"/>
        <v>1</v>
      </c>
      <c r="J67" s="332" t="b">
        <f t="shared" si="5"/>
        <v>1</v>
      </c>
      <c r="K67" s="332" t="b">
        <f t="shared" si="6"/>
        <v>1</v>
      </c>
      <c r="L67" s="333" t="b">
        <f t="shared" si="7"/>
        <v>1</v>
      </c>
      <c r="M67" s="333" t="b">
        <f t="shared" si="8"/>
        <v>1</v>
      </c>
      <c r="N67" s="443"/>
      <c r="O67" s="329"/>
      <c r="P67" s="57">
        <v>13</v>
      </c>
      <c r="Q67" s="57" t="s">
        <v>137</v>
      </c>
      <c r="R67" s="57" t="s">
        <v>138</v>
      </c>
      <c r="S67" s="57"/>
      <c r="T67" s="57"/>
      <c r="U67" s="409">
        <v>4.6153846153846159</v>
      </c>
      <c r="V67" s="409">
        <v>7.5</v>
      </c>
      <c r="W67" s="57">
        <v>5</v>
      </c>
      <c r="X67" s="409">
        <v>4</v>
      </c>
      <c r="Y67" s="57">
        <v>7.1428571428571423</v>
      </c>
      <c r="Z67" s="409">
        <v>2.0202020202020203</v>
      </c>
      <c r="AA67" s="409">
        <v>9.2592592592592595</v>
      </c>
      <c r="AB67" s="409">
        <v>7.5757575757575761</v>
      </c>
      <c r="AC67" s="409">
        <v>6.3492063492063489</v>
      </c>
      <c r="AD67" s="409">
        <v>3.1055900621118013</v>
      </c>
      <c r="AE67" s="409"/>
      <c r="AF67" s="57"/>
      <c r="AG67" s="409">
        <v>5.1282051282051277</v>
      </c>
      <c r="AH67" s="409">
        <v>11.111111111111111</v>
      </c>
      <c r="AI67" s="409">
        <v>5.6112224448897798</v>
      </c>
    </row>
    <row r="68" spans="2:35" x14ac:dyDescent="0.2">
      <c r="B68" s="57">
        <v>14</v>
      </c>
      <c r="C68" s="57" t="s">
        <v>137</v>
      </c>
      <c r="D68" s="57" t="s">
        <v>54</v>
      </c>
      <c r="I68" s="332" t="b">
        <f t="shared" si="0"/>
        <v>1</v>
      </c>
      <c r="J68" s="332" t="b">
        <f t="shared" si="5"/>
        <v>1</v>
      </c>
      <c r="K68" s="332" t="b">
        <f t="shared" si="6"/>
        <v>1</v>
      </c>
      <c r="L68" s="333" t="b">
        <f t="shared" si="7"/>
        <v>1</v>
      </c>
      <c r="M68" s="333" t="b">
        <f t="shared" si="8"/>
        <v>1</v>
      </c>
      <c r="N68" s="443"/>
      <c r="O68" s="329"/>
      <c r="P68" s="57">
        <v>14</v>
      </c>
      <c r="Q68" s="57" t="s">
        <v>137</v>
      </c>
      <c r="R68" s="57" t="s">
        <v>54</v>
      </c>
      <c r="S68" s="57"/>
      <c r="T68" s="57"/>
      <c r="U68" s="409">
        <v>8.1081081081081088</v>
      </c>
      <c r="V68" s="57">
        <v>14.285714285714285</v>
      </c>
      <c r="W68" s="57">
        <v>31.578947368421051</v>
      </c>
      <c r="X68" s="57">
        <v>11.904761904761903</v>
      </c>
      <c r="Y68" s="57">
        <v>2.6315789473684208</v>
      </c>
      <c r="Z68" s="57">
        <v>15.517241379310345</v>
      </c>
      <c r="AA68" s="57">
        <v>9.8039215686274517</v>
      </c>
      <c r="AB68" s="57">
        <v>2.7027027027027026</v>
      </c>
      <c r="AC68" s="57">
        <v>10.256410256410255</v>
      </c>
      <c r="AD68" s="57">
        <v>3.225806451612903</v>
      </c>
      <c r="AE68" s="57"/>
      <c r="AF68" s="57"/>
      <c r="AG68" s="57">
        <v>20</v>
      </c>
      <c r="AH68" s="57"/>
      <c r="AI68" s="409">
        <v>10.01727115716753</v>
      </c>
    </row>
    <row r="69" spans="2:35" x14ac:dyDescent="0.2">
      <c r="B69" s="57">
        <v>14</v>
      </c>
      <c r="C69" s="57" t="s">
        <v>137</v>
      </c>
      <c r="D69" s="57" t="s">
        <v>55</v>
      </c>
      <c r="I69" s="332" t="b">
        <f t="shared" si="0"/>
        <v>1</v>
      </c>
      <c r="J69" s="332" t="b">
        <f t="shared" si="5"/>
        <v>1</v>
      </c>
      <c r="K69" s="332" t="b">
        <f t="shared" si="6"/>
        <v>1</v>
      </c>
      <c r="L69" s="333" t="b">
        <f t="shared" si="7"/>
        <v>1</v>
      </c>
      <c r="M69" s="333" t="b">
        <f t="shared" si="8"/>
        <v>1</v>
      </c>
      <c r="N69" s="443"/>
      <c r="O69" s="329"/>
      <c r="P69" s="57">
        <v>14</v>
      </c>
      <c r="Q69" s="57" t="s">
        <v>137</v>
      </c>
      <c r="R69" s="57" t="s">
        <v>55</v>
      </c>
      <c r="S69" s="57"/>
      <c r="T69" s="57"/>
      <c r="U69" s="409">
        <v>14.285714285714285</v>
      </c>
      <c r="V69" s="57">
        <v>10.526315789473683</v>
      </c>
      <c r="W69" s="57">
        <v>9.5238095238095237</v>
      </c>
      <c r="X69" s="57">
        <v>9.0909090909090917</v>
      </c>
      <c r="Y69" s="57">
        <v>12.5</v>
      </c>
      <c r="Z69" s="57">
        <v>21.951219512195124</v>
      </c>
      <c r="AA69" s="409"/>
      <c r="AB69" s="57">
        <v>3.4482758620689653</v>
      </c>
      <c r="AC69" s="57">
        <v>10.416666666666668</v>
      </c>
      <c r="AD69" s="57">
        <v>2.9411764705882351</v>
      </c>
      <c r="AE69" s="57"/>
      <c r="AF69" s="57"/>
      <c r="AG69" s="57">
        <v>27.27272727272727</v>
      </c>
      <c r="AH69" s="57">
        <v>25</v>
      </c>
      <c r="AI69" s="409">
        <v>10.023866348448687</v>
      </c>
    </row>
    <row r="70" spans="2:35" x14ac:dyDescent="0.2">
      <c r="B70" s="57">
        <v>14</v>
      </c>
      <c r="C70" s="57" t="s">
        <v>137</v>
      </c>
      <c r="D70" s="57" t="s">
        <v>138</v>
      </c>
      <c r="I70" s="332" t="b">
        <f t="shared" si="0"/>
        <v>1</v>
      </c>
      <c r="J70" s="332" t="b">
        <f t="shared" si="5"/>
        <v>1</v>
      </c>
      <c r="K70" s="332" t="b">
        <f t="shared" si="6"/>
        <v>1</v>
      </c>
      <c r="L70" s="333" t="b">
        <f t="shared" si="7"/>
        <v>1</v>
      </c>
      <c r="M70" s="333" t="b">
        <f t="shared" si="8"/>
        <v>1</v>
      </c>
      <c r="N70" s="443"/>
      <c r="O70" s="329"/>
      <c r="P70" s="57">
        <v>14</v>
      </c>
      <c r="Q70" s="57" t="s">
        <v>137</v>
      </c>
      <c r="R70" s="57" t="s">
        <v>138</v>
      </c>
      <c r="S70" s="57"/>
      <c r="T70" s="57"/>
      <c r="U70" s="409">
        <v>10.76923076923077</v>
      </c>
      <c r="V70" s="57">
        <v>12.5</v>
      </c>
      <c r="W70" s="57">
        <v>20</v>
      </c>
      <c r="X70" s="57">
        <v>10.666666666666668</v>
      </c>
      <c r="Y70" s="57">
        <v>7.1428571428571423</v>
      </c>
      <c r="Z70" s="57">
        <v>18.181818181818183</v>
      </c>
      <c r="AA70" s="409">
        <v>6.1728395061728394</v>
      </c>
      <c r="AB70" s="57">
        <v>3.0303030303030303</v>
      </c>
      <c r="AC70" s="57">
        <v>10.317460317460316</v>
      </c>
      <c r="AD70" s="57">
        <v>3.1055900621118013</v>
      </c>
      <c r="AE70" s="57"/>
      <c r="AF70" s="57"/>
      <c r="AG70" s="57">
        <v>23.076923076923077</v>
      </c>
      <c r="AH70" s="57">
        <v>11.111111111111111</v>
      </c>
      <c r="AI70" s="409">
        <v>10.020040080160321</v>
      </c>
    </row>
    <row r="71" spans="2:35" x14ac:dyDescent="0.2">
      <c r="B71" s="57">
        <v>15</v>
      </c>
      <c r="C71" s="57" t="s">
        <v>137</v>
      </c>
      <c r="D71" s="57" t="s">
        <v>54</v>
      </c>
      <c r="I71" s="332" t="b">
        <f t="shared" ref="I71:I77" si="9">B71=P71</f>
        <v>1</v>
      </c>
      <c r="J71" s="332" t="b">
        <f t="shared" ref="J71:J77" si="10">C71=Q71</f>
        <v>1</v>
      </c>
      <c r="K71" s="332" t="b">
        <f t="shared" ref="K71:K77" si="11">D71=R71</f>
        <v>1</v>
      </c>
      <c r="L71" s="333" t="b">
        <f t="shared" ref="L71:L77" si="12">E71=S71</f>
        <v>1</v>
      </c>
      <c r="M71" s="333" t="b">
        <f t="shared" ref="M71:M77" si="13">F71=T71</f>
        <v>1</v>
      </c>
      <c r="N71" s="443" t="s">
        <v>442</v>
      </c>
      <c r="O71" s="329"/>
      <c r="P71" s="57">
        <v>15</v>
      </c>
      <c r="Q71" s="57" t="s">
        <v>137</v>
      </c>
      <c r="R71" s="57" t="s">
        <v>54</v>
      </c>
      <c r="S71" s="57"/>
      <c r="T71" s="57"/>
      <c r="U71" s="409"/>
      <c r="V71" s="409"/>
      <c r="W71" s="409"/>
      <c r="X71" s="409"/>
      <c r="Y71" s="409"/>
      <c r="Z71" s="409"/>
      <c r="AA71" s="409"/>
      <c r="AB71" s="409"/>
      <c r="AC71" s="409"/>
      <c r="AD71" s="409"/>
      <c r="AE71" s="409"/>
      <c r="AF71" s="409"/>
      <c r="AG71" s="409"/>
      <c r="AH71" s="409"/>
      <c r="AI71" s="409"/>
    </row>
    <row r="72" spans="2:35" x14ac:dyDescent="0.2">
      <c r="B72" s="57">
        <v>15</v>
      </c>
      <c r="C72" s="57" t="s">
        <v>137</v>
      </c>
      <c r="D72" s="57" t="s">
        <v>55</v>
      </c>
      <c r="I72" s="332" t="b">
        <f t="shared" si="9"/>
        <v>1</v>
      </c>
      <c r="J72" s="332" t="b">
        <f t="shared" si="10"/>
        <v>1</v>
      </c>
      <c r="K72" s="332" t="b">
        <f t="shared" si="11"/>
        <v>1</v>
      </c>
      <c r="L72" s="333" t="b">
        <f t="shared" si="12"/>
        <v>1</v>
      </c>
      <c r="M72" s="333" t="b">
        <f t="shared" si="13"/>
        <v>1</v>
      </c>
      <c r="N72" s="443" t="s">
        <v>439</v>
      </c>
      <c r="O72" s="329"/>
      <c r="P72" s="57">
        <v>15</v>
      </c>
      <c r="Q72" s="57" t="s">
        <v>137</v>
      </c>
      <c r="R72" s="57" t="s">
        <v>55</v>
      </c>
      <c r="S72" s="57"/>
      <c r="T72" s="57"/>
      <c r="U72" s="409"/>
      <c r="V72" s="409"/>
      <c r="W72" s="409"/>
      <c r="X72" s="409"/>
      <c r="Y72" s="409"/>
      <c r="Z72" s="409"/>
      <c r="AA72" s="409"/>
      <c r="AB72" s="409"/>
      <c r="AC72" s="409"/>
      <c r="AD72" s="409"/>
      <c r="AE72" s="409"/>
      <c r="AF72" s="409"/>
      <c r="AG72" s="409"/>
      <c r="AH72" s="409"/>
      <c r="AI72" s="409"/>
    </row>
    <row r="73" spans="2:35" x14ac:dyDescent="0.2">
      <c r="B73" s="57">
        <v>15</v>
      </c>
      <c r="C73" s="57" t="s">
        <v>137</v>
      </c>
      <c r="D73" s="57" t="s">
        <v>138</v>
      </c>
      <c r="I73" s="332" t="b">
        <f t="shared" si="9"/>
        <v>1</v>
      </c>
      <c r="J73" s="332" t="b">
        <f t="shared" si="10"/>
        <v>1</v>
      </c>
      <c r="K73" s="332" t="b">
        <f t="shared" si="11"/>
        <v>1</v>
      </c>
      <c r="L73" s="333" t="b">
        <f t="shared" si="12"/>
        <v>1</v>
      </c>
      <c r="M73" s="333" t="b">
        <f t="shared" si="13"/>
        <v>1</v>
      </c>
      <c r="N73" s="443"/>
      <c r="O73" s="329"/>
      <c r="P73" s="57">
        <v>15</v>
      </c>
      <c r="Q73" s="57" t="s">
        <v>137</v>
      </c>
      <c r="R73" s="57" t="s">
        <v>138</v>
      </c>
      <c r="S73" s="57"/>
      <c r="T73" s="57"/>
      <c r="U73" s="409"/>
      <c r="V73" s="409"/>
      <c r="W73" s="409"/>
      <c r="X73" s="409"/>
      <c r="Y73" s="409"/>
      <c r="Z73" s="409"/>
      <c r="AA73" s="409"/>
      <c r="AB73" s="409"/>
      <c r="AC73" s="409"/>
      <c r="AD73" s="409"/>
      <c r="AE73" s="409"/>
      <c r="AF73" s="409"/>
      <c r="AG73" s="409"/>
      <c r="AH73" s="409"/>
      <c r="AI73" s="409"/>
    </row>
    <row r="74" spans="2:35" x14ac:dyDescent="0.2">
      <c r="B74" s="57">
        <v>16</v>
      </c>
      <c r="C74" s="57" t="s">
        <v>137</v>
      </c>
      <c r="D74" s="57" t="s">
        <v>54</v>
      </c>
      <c r="I74" s="332" t="b">
        <f t="shared" si="9"/>
        <v>1</v>
      </c>
      <c r="J74" s="332" t="b">
        <f t="shared" si="10"/>
        <v>1</v>
      </c>
      <c r="K74" s="332" t="b">
        <f t="shared" si="11"/>
        <v>1</v>
      </c>
      <c r="L74" s="333" t="b">
        <f t="shared" si="12"/>
        <v>1</v>
      </c>
      <c r="M74" s="333" t="b">
        <f t="shared" si="13"/>
        <v>1</v>
      </c>
      <c r="N74" s="443" t="s">
        <v>443</v>
      </c>
      <c r="O74" s="329"/>
      <c r="P74" s="57">
        <v>16</v>
      </c>
      <c r="Q74" s="57" t="s">
        <v>137</v>
      </c>
      <c r="R74" s="57" t="s">
        <v>54</v>
      </c>
      <c r="S74" s="57"/>
      <c r="T74" s="57"/>
      <c r="U74" s="409"/>
      <c r="V74" s="409"/>
      <c r="W74" s="409"/>
      <c r="X74" s="409"/>
      <c r="Y74" s="409"/>
      <c r="Z74" s="409"/>
      <c r="AA74" s="409"/>
      <c r="AB74" s="409"/>
      <c r="AC74" s="409"/>
      <c r="AD74" s="409"/>
      <c r="AE74" s="409"/>
      <c r="AF74" s="409"/>
      <c r="AG74" s="409"/>
      <c r="AH74" s="409"/>
      <c r="AI74" s="409"/>
    </row>
    <row r="75" spans="2:35" x14ac:dyDescent="0.2">
      <c r="B75" s="57">
        <v>16</v>
      </c>
      <c r="C75" s="57" t="s">
        <v>137</v>
      </c>
      <c r="D75" s="57" t="s">
        <v>55</v>
      </c>
      <c r="I75" s="332" t="b">
        <f t="shared" si="9"/>
        <v>1</v>
      </c>
      <c r="J75" s="332" t="b">
        <f t="shared" si="10"/>
        <v>1</v>
      </c>
      <c r="K75" s="332" t="b">
        <f t="shared" si="11"/>
        <v>1</v>
      </c>
      <c r="L75" s="333" t="b">
        <f t="shared" si="12"/>
        <v>1</v>
      </c>
      <c r="M75" s="333" t="b">
        <f t="shared" si="13"/>
        <v>1</v>
      </c>
      <c r="N75" s="443" t="s">
        <v>439</v>
      </c>
      <c r="O75" s="329"/>
      <c r="P75" s="57">
        <v>16</v>
      </c>
      <c r="Q75" s="57" t="s">
        <v>137</v>
      </c>
      <c r="R75" s="57" t="s">
        <v>55</v>
      </c>
      <c r="S75" s="57"/>
      <c r="T75" s="57"/>
      <c r="U75" s="409"/>
      <c r="V75" s="409"/>
      <c r="W75" s="409"/>
      <c r="X75" s="409"/>
      <c r="Y75" s="409"/>
      <c r="Z75" s="409"/>
      <c r="AA75" s="409"/>
      <c r="AB75" s="409"/>
      <c r="AC75" s="409"/>
      <c r="AD75" s="409"/>
      <c r="AE75" s="409"/>
      <c r="AF75" s="409"/>
      <c r="AG75" s="409"/>
      <c r="AH75" s="409"/>
      <c r="AI75" s="409"/>
    </row>
    <row r="76" spans="2:35" x14ac:dyDescent="0.2">
      <c r="B76" s="57">
        <v>16</v>
      </c>
      <c r="C76" s="57" t="s">
        <v>137</v>
      </c>
      <c r="D76" s="57" t="s">
        <v>138</v>
      </c>
      <c r="I76" s="332" t="b">
        <f>B76=P76</f>
        <v>1</v>
      </c>
      <c r="J76" s="332" t="b">
        <f t="shared" si="10"/>
        <v>1</v>
      </c>
      <c r="K76" s="332" t="b">
        <f t="shared" si="11"/>
        <v>1</v>
      </c>
      <c r="L76" s="333" t="b">
        <f t="shared" si="12"/>
        <v>1</v>
      </c>
      <c r="M76" s="333" t="b">
        <f t="shared" si="13"/>
        <v>1</v>
      </c>
      <c r="N76" s="443"/>
      <c r="O76" s="329"/>
      <c r="P76" s="57">
        <v>16</v>
      </c>
      <c r="Q76" s="57" t="s">
        <v>137</v>
      </c>
      <c r="R76" s="57" t="s">
        <v>138</v>
      </c>
      <c r="S76" s="57"/>
      <c r="T76" s="57"/>
      <c r="U76" s="409"/>
      <c r="V76" s="409"/>
      <c r="W76" s="409"/>
      <c r="X76" s="409"/>
      <c r="Y76" s="409"/>
      <c r="Z76" s="409"/>
      <c r="AA76" s="409"/>
      <c r="AB76" s="409"/>
      <c r="AC76" s="409"/>
      <c r="AD76" s="409"/>
      <c r="AE76" s="409"/>
      <c r="AF76" s="409"/>
      <c r="AG76" s="409"/>
      <c r="AH76" s="409"/>
      <c r="AI76" s="409"/>
    </row>
    <row r="77" spans="2:35" x14ac:dyDescent="0.2">
      <c r="B77" s="57">
        <v>17</v>
      </c>
      <c r="C77" s="57" t="s">
        <v>137</v>
      </c>
      <c r="D77" s="57" t="s">
        <v>54</v>
      </c>
      <c r="I77" s="332" t="b">
        <f t="shared" si="9"/>
        <v>1</v>
      </c>
      <c r="J77" s="332" t="b">
        <f t="shared" si="10"/>
        <v>1</v>
      </c>
      <c r="K77" s="332" t="b">
        <f t="shared" si="11"/>
        <v>1</v>
      </c>
      <c r="L77" s="333" t="b">
        <f t="shared" si="12"/>
        <v>1</v>
      </c>
      <c r="M77" s="333" t="b">
        <f t="shared" si="13"/>
        <v>1</v>
      </c>
      <c r="N77" s="443"/>
      <c r="O77" s="329"/>
      <c r="P77" s="57">
        <v>17</v>
      </c>
      <c r="Q77" s="57" t="s">
        <v>137</v>
      </c>
      <c r="R77" s="57" t="s">
        <v>54</v>
      </c>
      <c r="S77" s="57"/>
      <c r="T77" s="57"/>
      <c r="U77" s="409">
        <v>2.0932388385514786E-2</v>
      </c>
      <c r="V77" s="409">
        <v>4.0112314480545523E-2</v>
      </c>
      <c r="W77" s="409">
        <v>3.9653691097746351E-2</v>
      </c>
      <c r="X77" s="409">
        <v>2.247191011235955E-2</v>
      </c>
      <c r="Y77" s="409">
        <v>3.0703101013202335E-2</v>
      </c>
      <c r="Z77" s="409">
        <v>1.0006404098623118E-2</v>
      </c>
      <c r="AA77" s="409">
        <v>1.1604158930560713E-3</v>
      </c>
      <c r="AB77" s="409">
        <v>1.228689909384119E-2</v>
      </c>
      <c r="AC77" s="409">
        <v>4.3042949377748663E-2</v>
      </c>
      <c r="AD77" s="409">
        <v>3.0027775692515576E-2</v>
      </c>
      <c r="AE77" s="409">
        <v>4.5045045045045043E-2</v>
      </c>
      <c r="AF77" s="409">
        <v>0</v>
      </c>
      <c r="AG77" s="409">
        <v>2.8506271379703536E-2</v>
      </c>
      <c r="AH77" s="409">
        <v>3.9001560062402497E-2</v>
      </c>
      <c r="AI77" s="409">
        <v>2.182190652207798E-2</v>
      </c>
    </row>
    <row r="78" spans="2:35" x14ac:dyDescent="0.2">
      <c r="B78" s="57">
        <v>17</v>
      </c>
      <c r="C78" s="57" t="s">
        <v>137</v>
      </c>
      <c r="D78" s="57" t="s">
        <v>55</v>
      </c>
      <c r="I78" s="332" t="b">
        <f t="shared" ref="I78:I112" si="14">B78=P78</f>
        <v>1</v>
      </c>
      <c r="J78" s="332" t="b">
        <f t="shared" ref="J78:J112" si="15">C78=Q78</f>
        <v>1</v>
      </c>
      <c r="K78" s="332" t="b">
        <f t="shared" ref="K78:K112" si="16">D78=R78</f>
        <v>1</v>
      </c>
      <c r="L78" s="333" t="b">
        <f t="shared" ref="L78:L112" si="17">E78=S78</f>
        <v>1</v>
      </c>
      <c r="M78" s="333" t="b">
        <f t="shared" ref="M78:M112" si="18">F78=T78</f>
        <v>1</v>
      </c>
      <c r="N78" s="443"/>
      <c r="O78" s="329"/>
      <c r="P78" s="57">
        <v>17</v>
      </c>
      <c r="Q78" s="57" t="s">
        <v>137</v>
      </c>
      <c r="R78" s="57" t="s">
        <v>55</v>
      </c>
      <c r="S78" s="57"/>
      <c r="T78" s="57"/>
      <c r="U78" s="409">
        <v>2.9372496662216287E-2</v>
      </c>
      <c r="V78" s="409">
        <v>3.655772464721796E-2</v>
      </c>
      <c r="W78" s="409">
        <v>2.4028353457079356E-2</v>
      </c>
      <c r="X78" s="409">
        <v>1.7573662937144865E-2</v>
      </c>
      <c r="Y78" s="409">
        <v>2.4530417717970283E-2</v>
      </c>
      <c r="Z78" s="409">
        <v>7.5551526140828044E-3</v>
      </c>
      <c r="AA78" s="409">
        <v>1.0525872594838112E-3</v>
      </c>
      <c r="AB78" s="409">
        <v>1.7039161673245675E-2</v>
      </c>
      <c r="AC78" s="409">
        <v>2.0601212037974902E-2</v>
      </c>
      <c r="AD78" s="409">
        <v>2.4601927150960157E-2</v>
      </c>
      <c r="AE78" s="409">
        <v>4.2034468263976457E-2</v>
      </c>
      <c r="AF78" s="409">
        <v>8.5034013605442174E-2</v>
      </c>
      <c r="AG78" s="409">
        <v>2.0825740615400636E-2</v>
      </c>
      <c r="AH78" s="409">
        <v>3.6509675063891932E-2</v>
      </c>
      <c r="AI78" s="409">
        <v>1.7518450391211443E-2</v>
      </c>
    </row>
    <row r="79" spans="2:35" x14ac:dyDescent="0.2">
      <c r="B79" s="57">
        <v>17</v>
      </c>
      <c r="C79" s="57" t="s">
        <v>137</v>
      </c>
      <c r="D79" s="57" t="s">
        <v>138</v>
      </c>
      <c r="I79" s="332" t="b">
        <f t="shared" si="14"/>
        <v>1</v>
      </c>
      <c r="J79" s="332" t="b">
        <f t="shared" si="15"/>
        <v>1</v>
      </c>
      <c r="K79" s="332" t="b">
        <f t="shared" si="16"/>
        <v>1</v>
      </c>
      <c r="L79" s="333" t="b">
        <f t="shared" si="17"/>
        <v>1</v>
      </c>
      <c r="M79" s="333" t="b">
        <f t="shared" si="18"/>
        <v>1</v>
      </c>
      <c r="N79" s="443"/>
      <c r="O79" s="329"/>
      <c r="P79" s="57">
        <v>17</v>
      </c>
      <c r="Q79" s="57" t="s">
        <v>137</v>
      </c>
      <c r="R79" s="57" t="s">
        <v>138</v>
      </c>
      <c r="S79" s="57"/>
      <c r="T79" s="57"/>
      <c r="U79" s="409">
        <v>2.5391093368692785E-2</v>
      </c>
      <c r="V79" s="409">
        <v>3.8252620304490857E-2</v>
      </c>
      <c r="W79" s="409">
        <v>3.1468311410409719E-2</v>
      </c>
      <c r="X79" s="409">
        <v>1.9910555657660967E-2</v>
      </c>
      <c r="Y79" s="409">
        <v>2.7476553341148888E-2</v>
      </c>
      <c r="Z79" s="409">
        <v>8.7453358208955216E-3</v>
      </c>
      <c r="AA79" s="409">
        <v>1.1038745998454575E-3</v>
      </c>
      <c r="AB79" s="409">
        <v>1.4756227127847951E-2</v>
      </c>
      <c r="AC79" s="409">
        <v>3.1338419111063352E-2</v>
      </c>
      <c r="AD79" s="409">
        <v>2.7187522358159837E-2</v>
      </c>
      <c r="AE79" s="409">
        <v>4.3487714720591431E-2</v>
      </c>
      <c r="AF79" s="409">
        <v>4.3516100957354219E-2</v>
      </c>
      <c r="AG79" s="409">
        <v>2.449179524859172E-2</v>
      </c>
      <c r="AH79" s="409">
        <v>3.7714501225721286E-2</v>
      </c>
      <c r="AI79" s="409">
        <v>1.9574447261226317E-2</v>
      </c>
    </row>
    <row r="80" spans="2:35" x14ac:dyDescent="0.2">
      <c r="B80" s="57">
        <v>18</v>
      </c>
      <c r="C80" s="57" t="s">
        <v>137</v>
      </c>
      <c r="D80" s="57" t="s">
        <v>54</v>
      </c>
      <c r="I80" s="332" t="b">
        <f t="shared" si="14"/>
        <v>1</v>
      </c>
      <c r="J80" s="332" t="b">
        <f t="shared" si="15"/>
        <v>1</v>
      </c>
      <c r="K80" s="332" t="b">
        <f t="shared" si="16"/>
        <v>1</v>
      </c>
      <c r="L80" s="333" t="b">
        <f t="shared" si="17"/>
        <v>1</v>
      </c>
      <c r="M80" s="333" t="b">
        <f t="shared" si="18"/>
        <v>1</v>
      </c>
      <c r="N80" s="443"/>
      <c r="O80" s="329"/>
      <c r="P80" s="57">
        <v>18</v>
      </c>
      <c r="Q80" s="57" t="s">
        <v>137</v>
      </c>
      <c r="R80" s="57" t="s">
        <v>54</v>
      </c>
      <c r="S80" s="57"/>
      <c r="T80" s="57"/>
      <c r="U80" s="409">
        <v>18.918918918918919</v>
      </c>
      <c r="V80" s="409">
        <v>23.809523809523807</v>
      </c>
      <c r="W80" s="409">
        <v>31.578947368421051</v>
      </c>
      <c r="X80" s="409">
        <v>16.666666666666664</v>
      </c>
      <c r="Y80" s="409">
        <v>21.052631578947366</v>
      </c>
      <c r="Z80" s="409">
        <v>8.6206896551724146</v>
      </c>
      <c r="AA80" s="409">
        <v>0.98039215686274506</v>
      </c>
      <c r="AB80" s="409">
        <v>10.810810810810811</v>
      </c>
      <c r="AC80" s="409">
        <v>29.487179487179489</v>
      </c>
      <c r="AD80" s="409">
        <v>21.50537634408602</v>
      </c>
      <c r="AE80" s="409">
        <v>50</v>
      </c>
      <c r="AF80" s="409">
        <v>0</v>
      </c>
      <c r="AG80" s="409">
        <v>22.222222222222221</v>
      </c>
      <c r="AH80" s="409">
        <v>20</v>
      </c>
      <c r="AI80" s="409">
        <v>16.925734024179619</v>
      </c>
    </row>
    <row r="81" spans="2:35" x14ac:dyDescent="0.2">
      <c r="B81" s="57">
        <v>18</v>
      </c>
      <c r="C81" s="57" t="s">
        <v>137</v>
      </c>
      <c r="D81" s="57" t="s">
        <v>55</v>
      </c>
      <c r="I81" s="332" t="b">
        <f t="shared" si="14"/>
        <v>1</v>
      </c>
      <c r="J81" s="332" t="b">
        <f t="shared" si="15"/>
        <v>1</v>
      </c>
      <c r="K81" s="332" t="b">
        <f t="shared" si="16"/>
        <v>1</v>
      </c>
      <c r="L81" s="333" t="b">
        <f t="shared" si="17"/>
        <v>1</v>
      </c>
      <c r="M81" s="333" t="b">
        <f t="shared" si="18"/>
        <v>1</v>
      </c>
      <c r="N81" s="443"/>
      <c r="O81" s="329"/>
      <c r="P81" s="57">
        <v>18</v>
      </c>
      <c r="Q81" s="57" t="s">
        <v>137</v>
      </c>
      <c r="R81" s="57" t="s">
        <v>55</v>
      </c>
      <c r="S81" s="57"/>
      <c r="T81" s="57"/>
      <c r="U81" s="409">
        <v>39.285714285714285</v>
      </c>
      <c r="V81" s="409">
        <v>26.315789473684209</v>
      </c>
      <c r="W81" s="409">
        <v>19.047619047619047</v>
      </c>
      <c r="X81" s="409">
        <v>18.181818181818183</v>
      </c>
      <c r="Y81" s="409">
        <v>21.875</v>
      </c>
      <c r="Z81" s="409">
        <v>9.7560975609756095</v>
      </c>
      <c r="AA81" s="409">
        <v>1.6666666666666667</v>
      </c>
      <c r="AB81" s="409">
        <v>20.689655172413794</v>
      </c>
      <c r="AC81" s="409">
        <v>25</v>
      </c>
      <c r="AD81" s="409">
        <v>26.47058823529412</v>
      </c>
      <c r="AE81" s="409">
        <v>100</v>
      </c>
      <c r="AF81" s="409">
        <v>100</v>
      </c>
      <c r="AG81" s="409">
        <v>24.242424242424242</v>
      </c>
      <c r="AH81" s="409">
        <v>25</v>
      </c>
      <c r="AI81" s="409">
        <v>20.525059665871119</v>
      </c>
    </row>
    <row r="82" spans="2:35" x14ac:dyDescent="0.2">
      <c r="B82" s="57">
        <v>18</v>
      </c>
      <c r="C82" s="57" t="s">
        <v>137</v>
      </c>
      <c r="D82" s="57" t="s">
        <v>138</v>
      </c>
      <c r="I82" s="332" t="b">
        <f t="shared" si="14"/>
        <v>1</v>
      </c>
      <c r="J82" s="332" t="b">
        <f t="shared" si="15"/>
        <v>1</v>
      </c>
      <c r="K82" s="332" t="b">
        <f t="shared" si="16"/>
        <v>1</v>
      </c>
      <c r="L82" s="333" t="b">
        <f t="shared" si="17"/>
        <v>1</v>
      </c>
      <c r="M82" s="333" t="b">
        <f t="shared" si="18"/>
        <v>1</v>
      </c>
      <c r="N82" s="443"/>
      <c r="O82" s="329"/>
      <c r="P82" s="57">
        <v>18</v>
      </c>
      <c r="Q82" s="57" t="s">
        <v>137</v>
      </c>
      <c r="R82" s="57" t="s">
        <v>138</v>
      </c>
      <c r="S82" s="57"/>
      <c r="T82" s="57"/>
      <c r="U82" s="409">
        <v>27.692307692307693</v>
      </c>
      <c r="V82" s="409">
        <v>25</v>
      </c>
      <c r="W82" s="409">
        <v>25</v>
      </c>
      <c r="X82" s="409">
        <v>17.333333333333336</v>
      </c>
      <c r="Y82" s="409">
        <v>21.428571428571427</v>
      </c>
      <c r="Z82" s="409">
        <v>9.0909090909090917</v>
      </c>
      <c r="AA82" s="409">
        <v>1.2345679012345678</v>
      </c>
      <c r="AB82" s="409">
        <v>15.151515151515152</v>
      </c>
      <c r="AC82" s="409">
        <v>27.777777777777779</v>
      </c>
      <c r="AD82" s="409">
        <v>23.602484472049689</v>
      </c>
      <c r="AE82" s="409">
        <v>66.666666666666657</v>
      </c>
      <c r="AF82" s="409">
        <v>50</v>
      </c>
      <c r="AG82" s="409">
        <v>23.076923076923077</v>
      </c>
      <c r="AH82" s="409">
        <v>22.222222222222221</v>
      </c>
      <c r="AI82" s="409">
        <v>18.436873747494989</v>
      </c>
    </row>
    <row r="83" spans="2:35" x14ac:dyDescent="0.2">
      <c r="B83" s="57">
        <v>19</v>
      </c>
      <c r="C83" s="57" t="s">
        <v>137</v>
      </c>
      <c r="D83" s="57" t="s">
        <v>54</v>
      </c>
      <c r="I83" s="332" t="b">
        <f t="shared" si="14"/>
        <v>1</v>
      </c>
      <c r="J83" s="332" t="b">
        <f t="shared" si="15"/>
        <v>1</v>
      </c>
      <c r="K83" s="332" t="b">
        <f t="shared" si="16"/>
        <v>1</v>
      </c>
      <c r="L83" s="333" t="b">
        <f t="shared" si="17"/>
        <v>1</v>
      </c>
      <c r="M83" s="333" t="b">
        <f t="shared" si="18"/>
        <v>1</v>
      </c>
      <c r="N83" s="443"/>
      <c r="O83" s="329"/>
      <c r="P83" s="57">
        <v>19</v>
      </c>
      <c r="Q83" s="57" t="s">
        <v>137</v>
      </c>
      <c r="R83" s="57" t="s">
        <v>54</v>
      </c>
      <c r="S83" s="57"/>
      <c r="T83" s="57"/>
      <c r="U83" s="409">
        <v>1.3456535390688078</v>
      </c>
      <c r="V83" s="409">
        <v>1.2515042117930204</v>
      </c>
      <c r="W83" s="409">
        <v>1.3614433943559581</v>
      </c>
      <c r="X83" s="409">
        <v>1.232744783306581</v>
      </c>
      <c r="Y83" s="409">
        <v>1.1513662879950874</v>
      </c>
      <c r="Z83" s="409">
        <v>1.1427313480627601</v>
      </c>
      <c r="AA83" s="409">
        <v>1.2752970664686223</v>
      </c>
      <c r="AB83" s="409">
        <v>1.277837505759484</v>
      </c>
      <c r="AC83" s="409">
        <v>1.2819313184242538</v>
      </c>
      <c r="AD83" s="409">
        <v>1.2221304706853839</v>
      </c>
      <c r="AE83" s="409">
        <v>1.1711711711711712</v>
      </c>
      <c r="AF83" s="409">
        <v>1.6488413547237075</v>
      </c>
      <c r="AG83" s="409">
        <v>1.2913340935005702</v>
      </c>
      <c r="AH83" s="409">
        <v>1.1700468018720749</v>
      </c>
      <c r="AI83" s="409">
        <v>1.2529782448952327</v>
      </c>
    </row>
    <row r="84" spans="2:35" x14ac:dyDescent="0.2">
      <c r="B84" s="57">
        <v>19</v>
      </c>
      <c r="C84" s="57" t="s">
        <v>137</v>
      </c>
      <c r="D84" s="57" t="s">
        <v>55</v>
      </c>
      <c r="I84" s="332" t="b">
        <f t="shared" si="14"/>
        <v>1</v>
      </c>
      <c r="J84" s="332" t="b">
        <f t="shared" si="15"/>
        <v>1</v>
      </c>
      <c r="K84" s="332" t="b">
        <f t="shared" si="16"/>
        <v>1</v>
      </c>
      <c r="L84" s="333" t="b">
        <f t="shared" si="17"/>
        <v>1</v>
      </c>
      <c r="M84" s="333" t="b">
        <f t="shared" si="18"/>
        <v>1</v>
      </c>
      <c r="N84" s="443"/>
      <c r="O84" s="329"/>
      <c r="P84" s="57">
        <v>19</v>
      </c>
      <c r="Q84" s="57" t="s">
        <v>137</v>
      </c>
      <c r="R84" s="57" t="s">
        <v>55</v>
      </c>
      <c r="S84" s="57"/>
      <c r="T84" s="57"/>
      <c r="U84" s="409">
        <v>0.56608811748998666</v>
      </c>
      <c r="V84" s="409">
        <v>0.56298895956715655</v>
      </c>
      <c r="W84" s="409">
        <v>0.72085060371238052</v>
      </c>
      <c r="X84" s="409">
        <v>0.65901236014293241</v>
      </c>
      <c r="Y84" s="409">
        <v>0.56419960751331655</v>
      </c>
      <c r="Z84" s="409">
        <v>0.56474765790268966</v>
      </c>
      <c r="AA84" s="409">
        <v>0.57576523093764476</v>
      </c>
      <c r="AB84" s="409">
        <v>0.63896856274671288</v>
      </c>
      <c r="AC84" s="409">
        <v>0.61288605812975339</v>
      </c>
      <c r="AD84" s="409">
        <v>0.58907947789243487</v>
      </c>
      <c r="AE84" s="409">
        <v>0.33627574611181166</v>
      </c>
      <c r="AF84" s="409">
        <v>0.63775510204081631</v>
      </c>
      <c r="AG84" s="409">
        <v>0.65861404696204506</v>
      </c>
      <c r="AH84" s="409">
        <v>0.547645125958379</v>
      </c>
      <c r="AI84" s="409">
        <v>0.59990507444322894</v>
      </c>
    </row>
    <row r="85" spans="2:35" x14ac:dyDescent="0.2">
      <c r="B85" s="57">
        <v>19</v>
      </c>
      <c r="C85" s="57" t="s">
        <v>137</v>
      </c>
      <c r="D85" s="57" t="s">
        <v>138</v>
      </c>
      <c r="I85" s="332" t="b">
        <f t="shared" si="14"/>
        <v>1</v>
      </c>
      <c r="J85" s="332" t="b">
        <f t="shared" si="15"/>
        <v>1</v>
      </c>
      <c r="K85" s="332" t="b">
        <f t="shared" si="16"/>
        <v>1</v>
      </c>
      <c r="L85" s="333" t="b">
        <f t="shared" si="17"/>
        <v>1</v>
      </c>
      <c r="M85" s="333" t="b">
        <f t="shared" si="18"/>
        <v>1</v>
      </c>
      <c r="N85" s="443"/>
      <c r="O85" s="329"/>
      <c r="P85" s="57">
        <v>19</v>
      </c>
      <c r="Q85" s="57" t="s">
        <v>137</v>
      </c>
      <c r="R85" s="57" t="s">
        <v>138</v>
      </c>
      <c r="S85" s="57"/>
      <c r="T85" s="57"/>
      <c r="U85" s="409">
        <v>0.93382798944859013</v>
      </c>
      <c r="V85" s="409">
        <v>0.89128605309463704</v>
      </c>
      <c r="W85" s="409">
        <v>1.0258669519793568</v>
      </c>
      <c r="X85" s="409">
        <v>0.93273295350119467</v>
      </c>
      <c r="Y85" s="409">
        <v>0.84444607268464245</v>
      </c>
      <c r="Z85" s="409">
        <v>0.84538246268656714</v>
      </c>
      <c r="AA85" s="409">
        <v>0.90848879567281149</v>
      </c>
      <c r="AB85" s="409">
        <v>0.94587415889505377</v>
      </c>
      <c r="AC85" s="409">
        <v>0.93298950610651477</v>
      </c>
      <c r="AD85" s="409">
        <v>0.89074908778707873</v>
      </c>
      <c r="AE85" s="409">
        <v>0.73929115025005432</v>
      </c>
      <c r="AF85" s="409">
        <v>1.1314186248912097</v>
      </c>
      <c r="AG85" s="409">
        <v>0.96062263586143093</v>
      </c>
      <c r="AH85" s="409">
        <v>0.84857627757872889</v>
      </c>
      <c r="AI85" s="409">
        <v>0.91191392349582612</v>
      </c>
    </row>
    <row r="86" spans="2:35" x14ac:dyDescent="0.2">
      <c r="B86" s="57">
        <v>20</v>
      </c>
      <c r="C86" s="57" t="s">
        <v>137</v>
      </c>
      <c r="D86" s="57" t="s">
        <v>54</v>
      </c>
      <c r="I86" s="332" t="b">
        <f t="shared" si="14"/>
        <v>1</v>
      </c>
      <c r="J86" s="332" t="b">
        <f t="shared" si="15"/>
        <v>1</v>
      </c>
      <c r="K86" s="332" t="b">
        <f t="shared" si="16"/>
        <v>1</v>
      </c>
      <c r="L86" s="333" t="b">
        <f t="shared" si="17"/>
        <v>1</v>
      </c>
      <c r="M86" s="333" t="b">
        <f t="shared" si="18"/>
        <v>1</v>
      </c>
      <c r="N86" s="443"/>
      <c r="O86" s="329"/>
      <c r="P86" s="57">
        <v>20</v>
      </c>
      <c r="Q86" s="57" t="s">
        <v>137</v>
      </c>
      <c r="R86" s="57" t="s">
        <v>54</v>
      </c>
      <c r="S86" s="57"/>
      <c r="T86" s="57"/>
      <c r="U86" s="409">
        <v>0.15549774229239555</v>
      </c>
      <c r="V86" s="409">
        <v>0.20056157240272765</v>
      </c>
      <c r="W86" s="409">
        <v>0.19826845548873173</v>
      </c>
      <c r="X86" s="409">
        <v>0.2792937399678973</v>
      </c>
      <c r="Y86" s="409">
        <v>0.22643536997236721</v>
      </c>
      <c r="Z86" s="409">
        <v>0.22414345180915787</v>
      </c>
      <c r="AA86" s="409">
        <v>0.21235610842926106</v>
      </c>
      <c r="AB86" s="409">
        <v>0.27338350483796653</v>
      </c>
      <c r="AC86" s="409">
        <v>0.32375783662393565</v>
      </c>
      <c r="AD86" s="409">
        <v>0.28976803543277529</v>
      </c>
      <c r="AE86" s="409">
        <v>4.5045045045045043E-2</v>
      </c>
      <c r="AF86" s="409">
        <v>0.44563279857397509</v>
      </c>
      <c r="AG86" s="409">
        <v>0.23945267958950969</v>
      </c>
      <c r="AH86" s="409">
        <v>0.234009360374415</v>
      </c>
      <c r="AI86" s="409">
        <v>0.2458304571466744</v>
      </c>
    </row>
    <row r="87" spans="2:35" x14ac:dyDescent="0.2">
      <c r="B87" s="57">
        <v>20</v>
      </c>
      <c r="C87" s="57" t="s">
        <v>137</v>
      </c>
      <c r="D87" s="57" t="s">
        <v>55</v>
      </c>
      <c r="I87" s="332" t="b">
        <f t="shared" si="14"/>
        <v>1</v>
      </c>
      <c r="J87" s="332" t="b">
        <f t="shared" si="15"/>
        <v>1</v>
      </c>
      <c r="K87" s="332" t="b">
        <f t="shared" si="16"/>
        <v>1</v>
      </c>
      <c r="L87" s="333" t="b">
        <f t="shared" si="17"/>
        <v>1</v>
      </c>
      <c r="M87" s="333" t="b">
        <f t="shared" si="18"/>
        <v>1</v>
      </c>
      <c r="N87" s="443"/>
      <c r="O87" s="329"/>
      <c r="P87" s="57">
        <v>20</v>
      </c>
      <c r="Q87" s="57" t="s">
        <v>137</v>
      </c>
      <c r="R87" s="57" t="s">
        <v>55</v>
      </c>
      <c r="S87" s="57"/>
      <c r="T87" s="57"/>
      <c r="U87" s="409">
        <v>5.0734312416555405E-2</v>
      </c>
      <c r="V87" s="409">
        <v>5.8492359435548737E-2</v>
      </c>
      <c r="W87" s="409">
        <v>0.12014176728539676</v>
      </c>
      <c r="X87" s="409">
        <v>0.11422880909144162</v>
      </c>
      <c r="Y87" s="409">
        <v>5.9573871600784978E-2</v>
      </c>
      <c r="Z87" s="409">
        <v>6.6107585373224545E-2</v>
      </c>
      <c r="AA87" s="409">
        <v>6.7365584606963916E-2</v>
      </c>
      <c r="AB87" s="409">
        <v>7.3836367250731269E-2</v>
      </c>
      <c r="AC87" s="409">
        <v>9.4422221840718301E-2</v>
      </c>
      <c r="AD87" s="409">
        <v>9.8407708603840627E-2</v>
      </c>
      <c r="AE87" s="409">
        <v>0</v>
      </c>
      <c r="AF87" s="409">
        <v>0.12755102040816327</v>
      </c>
      <c r="AG87" s="409">
        <v>8.069974488467746E-2</v>
      </c>
      <c r="AH87" s="409">
        <v>0</v>
      </c>
      <c r="AI87" s="409">
        <v>7.9240432583502912E-2</v>
      </c>
    </row>
    <row r="88" spans="2:35" x14ac:dyDescent="0.2">
      <c r="B88" s="57">
        <v>20</v>
      </c>
      <c r="C88" s="57" t="s">
        <v>137</v>
      </c>
      <c r="D88" s="57" t="s">
        <v>138</v>
      </c>
      <c r="I88" s="332" t="b">
        <f t="shared" si="14"/>
        <v>1</v>
      </c>
      <c r="J88" s="332" t="b">
        <f t="shared" si="15"/>
        <v>1</v>
      </c>
      <c r="K88" s="332" t="b">
        <f t="shared" si="16"/>
        <v>1</v>
      </c>
      <c r="L88" s="333" t="b">
        <f t="shared" si="17"/>
        <v>1</v>
      </c>
      <c r="M88" s="333" t="b">
        <f t="shared" si="18"/>
        <v>1</v>
      </c>
      <c r="N88" s="443"/>
      <c r="O88" s="329"/>
      <c r="P88" s="57">
        <v>20</v>
      </c>
      <c r="Q88" s="57" t="s">
        <v>137</v>
      </c>
      <c r="R88" s="57" t="s">
        <v>138</v>
      </c>
      <c r="S88" s="57"/>
      <c r="T88" s="57"/>
      <c r="U88" s="409">
        <v>0.10015375717651043</v>
      </c>
      <c r="V88" s="409">
        <v>0.12623364700481982</v>
      </c>
      <c r="W88" s="409">
        <v>0.15734155705204858</v>
      </c>
      <c r="X88" s="409">
        <v>0.19297923175886786</v>
      </c>
      <c r="Y88" s="409">
        <v>0.1392145369284877</v>
      </c>
      <c r="Z88" s="409">
        <v>0.14284048507462688</v>
      </c>
      <c r="AA88" s="409">
        <v>0.13632851308091401</v>
      </c>
      <c r="AB88" s="409">
        <v>0.16969661197025143</v>
      </c>
      <c r="AC88" s="409">
        <v>0.20414741592349844</v>
      </c>
      <c r="AD88" s="409">
        <v>0.18959719539243042</v>
      </c>
      <c r="AE88" s="409">
        <v>2.1743857360295715E-2</v>
      </c>
      <c r="AF88" s="409">
        <v>0.28285465622280243</v>
      </c>
      <c r="AG88" s="409">
        <v>0.15647535853266933</v>
      </c>
      <c r="AH88" s="409">
        <v>0.11314350367716387</v>
      </c>
      <c r="AI88" s="409">
        <v>0.15882961826636355</v>
      </c>
    </row>
    <row r="89" spans="2:35" x14ac:dyDescent="0.2">
      <c r="B89" s="57">
        <v>21</v>
      </c>
      <c r="C89" s="57" t="s">
        <v>137</v>
      </c>
      <c r="D89" s="57" t="s">
        <v>54</v>
      </c>
      <c r="I89" s="332" t="b">
        <f t="shared" si="14"/>
        <v>1</v>
      </c>
      <c r="J89" s="332" t="b">
        <f t="shared" si="15"/>
        <v>1</v>
      </c>
      <c r="K89" s="332" t="b">
        <f t="shared" si="16"/>
        <v>1</v>
      </c>
      <c r="L89" s="333" t="b">
        <f t="shared" si="17"/>
        <v>1</v>
      </c>
      <c r="M89" s="333" t="b">
        <f t="shared" si="18"/>
        <v>1</v>
      </c>
      <c r="N89" s="443"/>
      <c r="O89" s="329"/>
      <c r="P89" s="57">
        <v>21</v>
      </c>
      <c r="Q89" s="57" t="s">
        <v>137</v>
      </c>
      <c r="R89" s="57" t="s">
        <v>54</v>
      </c>
      <c r="S89" s="57"/>
      <c r="T89" s="57"/>
      <c r="U89" s="409">
        <v>4.0348964013086155</v>
      </c>
      <c r="V89" s="409">
        <v>6.9536423841059598</v>
      </c>
      <c r="W89" s="409">
        <v>5.382436260623229</v>
      </c>
      <c r="X89" s="409">
        <v>5.7220708446866482</v>
      </c>
      <c r="Y89" s="409">
        <v>6.1976549413735347</v>
      </c>
      <c r="Z89" s="409">
        <v>5.0522648083623691</v>
      </c>
      <c r="AA89" s="409">
        <v>4.8019801980198018</v>
      </c>
      <c r="AB89" s="409">
        <v>5.0135501355013554</v>
      </c>
      <c r="AC89" s="409">
        <v>6.0344827586206895</v>
      </c>
      <c r="AD89" s="409">
        <v>6.2808750882145379</v>
      </c>
      <c r="AE89" s="409">
        <v>4.2553191489361701</v>
      </c>
      <c r="AF89" s="409">
        <v>2.9850746268656714</v>
      </c>
      <c r="AG89" s="409">
        <v>4.954954954954955</v>
      </c>
      <c r="AH89" s="409">
        <v>5.5555555555555554</v>
      </c>
      <c r="AI89" s="409">
        <v>5.3517397881996978</v>
      </c>
    </row>
    <row r="90" spans="2:35" x14ac:dyDescent="0.2">
      <c r="B90" s="57">
        <v>21</v>
      </c>
      <c r="C90" s="57" t="s">
        <v>137</v>
      </c>
      <c r="D90" s="57" t="s">
        <v>55</v>
      </c>
      <c r="I90" s="332" t="b">
        <f t="shared" si="14"/>
        <v>1</v>
      </c>
      <c r="J90" s="332" t="b">
        <f t="shared" si="15"/>
        <v>1</v>
      </c>
      <c r="K90" s="332" t="b">
        <f t="shared" si="16"/>
        <v>1</v>
      </c>
      <c r="L90" s="333" t="b">
        <f t="shared" si="17"/>
        <v>1</v>
      </c>
      <c r="M90" s="333" t="b">
        <f t="shared" si="18"/>
        <v>1</v>
      </c>
      <c r="N90" s="443"/>
      <c r="O90" s="329"/>
      <c r="P90" s="57">
        <v>21</v>
      </c>
      <c r="Q90" s="57" t="s">
        <v>137</v>
      </c>
      <c r="R90" s="57" t="s">
        <v>55</v>
      </c>
      <c r="S90" s="57"/>
      <c r="T90" s="57"/>
      <c r="U90" s="409">
        <v>4.117647058823529</v>
      </c>
      <c r="V90" s="409">
        <v>9.9476439790575917</v>
      </c>
      <c r="W90" s="409">
        <v>6.4846416382252556</v>
      </c>
      <c r="X90" s="409">
        <v>5.3484602917341979</v>
      </c>
      <c r="Y90" s="409">
        <v>6.7685589519650664</v>
      </c>
      <c r="Z90" s="409">
        <v>4.8693586698337299</v>
      </c>
      <c r="AA90" s="409">
        <v>4.0733197556008145</v>
      </c>
      <c r="AB90" s="409">
        <v>5.1756007393715349</v>
      </c>
      <c r="AC90" s="409">
        <v>4.8319327731092443</v>
      </c>
      <c r="AD90" s="409">
        <v>6.5024630541871922</v>
      </c>
      <c r="AE90" s="409">
        <v>2.8571428571428572</v>
      </c>
      <c r="AF90" s="409">
        <v>5.1282051282051277</v>
      </c>
      <c r="AG90" s="409">
        <v>4.9107142857142856</v>
      </c>
      <c r="AH90" s="409">
        <v>6.0606060606060606</v>
      </c>
      <c r="AI90" s="409">
        <v>5.2197104394208793</v>
      </c>
    </row>
    <row r="91" spans="2:35" x14ac:dyDescent="0.2">
      <c r="B91" s="57">
        <v>21</v>
      </c>
      <c r="C91" s="57" t="s">
        <v>137</v>
      </c>
      <c r="D91" s="57" t="s">
        <v>138</v>
      </c>
      <c r="I91" s="332" t="b">
        <f t="shared" si="14"/>
        <v>1</v>
      </c>
      <c r="J91" s="332" t="b">
        <f t="shared" si="15"/>
        <v>1</v>
      </c>
      <c r="K91" s="332" t="b">
        <f t="shared" si="16"/>
        <v>1</v>
      </c>
      <c r="L91" s="333" t="b">
        <f t="shared" si="17"/>
        <v>1</v>
      </c>
      <c r="M91" s="333" t="b">
        <f t="shared" si="18"/>
        <v>1</v>
      </c>
      <c r="N91" s="443"/>
      <c r="O91" s="329"/>
      <c r="P91" s="57">
        <v>21</v>
      </c>
      <c r="Q91" s="57" t="s">
        <v>137</v>
      </c>
      <c r="R91" s="57" t="s">
        <v>138</v>
      </c>
      <c r="S91" s="57"/>
      <c r="T91" s="57"/>
      <c r="U91" s="409">
        <v>4.0701314965560424</v>
      </c>
      <c r="V91" s="409">
        <v>8.1135902636916839</v>
      </c>
      <c r="W91" s="409">
        <v>5.8823529411764701</v>
      </c>
      <c r="X91" s="409">
        <v>5.5514433752775716</v>
      </c>
      <c r="Y91" s="409">
        <v>6.4454976303317535</v>
      </c>
      <c r="Z91" s="409">
        <v>4.9748743718592969</v>
      </c>
      <c r="AA91" s="409">
        <v>4.4947036931004867</v>
      </c>
      <c r="AB91" s="409">
        <v>5.0820953870211101</v>
      </c>
      <c r="AC91" s="409">
        <v>5.5206463195691207</v>
      </c>
      <c r="AD91" s="409">
        <v>6.3733552631578938</v>
      </c>
      <c r="AE91" s="409">
        <v>3.6585365853658534</v>
      </c>
      <c r="AF91" s="409">
        <v>3.7735849056603774</v>
      </c>
      <c r="AG91" s="409">
        <v>4.9358974358974361</v>
      </c>
      <c r="AH91" s="409">
        <v>5.7971014492753623</v>
      </c>
      <c r="AI91" s="409">
        <v>5.2953929539295386</v>
      </c>
    </row>
    <row r="92" spans="2:35" x14ac:dyDescent="0.2">
      <c r="B92" s="57">
        <v>22</v>
      </c>
      <c r="C92" s="57" t="s">
        <v>137</v>
      </c>
      <c r="D92" s="57" t="s">
        <v>54</v>
      </c>
      <c r="I92" s="332" t="b">
        <f t="shared" si="14"/>
        <v>1</v>
      </c>
      <c r="J92" s="332" t="b">
        <f t="shared" si="15"/>
        <v>1</v>
      </c>
      <c r="K92" s="332" t="b">
        <f t="shared" si="16"/>
        <v>1</v>
      </c>
      <c r="L92" s="333" t="b">
        <f t="shared" si="17"/>
        <v>1</v>
      </c>
      <c r="M92" s="333" t="b">
        <f t="shared" si="18"/>
        <v>1</v>
      </c>
      <c r="N92" s="443"/>
      <c r="O92" s="329"/>
      <c r="P92" s="57">
        <v>22</v>
      </c>
      <c r="Q92" s="57" t="s">
        <v>137</v>
      </c>
      <c r="R92" s="57" t="s">
        <v>54</v>
      </c>
      <c r="S92" s="57"/>
      <c r="T92" s="57"/>
      <c r="U92" s="409">
        <v>49.073064340239917</v>
      </c>
      <c r="V92" s="409">
        <v>50.993377483443716</v>
      </c>
      <c r="W92" s="409">
        <v>56.657223796033996</v>
      </c>
      <c r="X92" s="409">
        <v>52.316076294277927</v>
      </c>
      <c r="Y92" s="409">
        <v>49.413735343383586</v>
      </c>
      <c r="Z92" s="409">
        <v>49.738675958188153</v>
      </c>
      <c r="AA92" s="409">
        <v>54.207920792079214</v>
      </c>
      <c r="AB92" s="409">
        <v>56.36856368563685</v>
      </c>
      <c r="AC92" s="409">
        <v>53.134796238244519</v>
      </c>
      <c r="AD92" s="409">
        <v>56.31616090331687</v>
      </c>
      <c r="AE92" s="409">
        <v>55.319148936170215</v>
      </c>
      <c r="AF92" s="409">
        <v>55.223880597014926</v>
      </c>
      <c r="AG92" s="409">
        <v>51.013513513513509</v>
      </c>
      <c r="AH92" s="409">
        <v>41.666666666666671</v>
      </c>
      <c r="AI92" s="409">
        <v>52.827155824508324</v>
      </c>
    </row>
    <row r="93" spans="2:35" x14ac:dyDescent="0.2">
      <c r="B93" s="57">
        <v>22</v>
      </c>
      <c r="C93" s="57" t="s">
        <v>137</v>
      </c>
      <c r="D93" s="57" t="s">
        <v>55</v>
      </c>
      <c r="I93" s="332" t="b">
        <f t="shared" si="14"/>
        <v>1</v>
      </c>
      <c r="J93" s="332" t="b">
        <f t="shared" si="15"/>
        <v>1</v>
      </c>
      <c r="K93" s="332" t="b">
        <f t="shared" si="16"/>
        <v>1</v>
      </c>
      <c r="L93" s="333" t="b">
        <f t="shared" si="17"/>
        <v>1</v>
      </c>
      <c r="M93" s="333" t="b">
        <f t="shared" si="18"/>
        <v>1</v>
      </c>
      <c r="N93" s="443"/>
      <c r="O93" s="329"/>
      <c r="P93" s="57">
        <v>22</v>
      </c>
      <c r="Q93" s="57" t="s">
        <v>137</v>
      </c>
      <c r="R93" s="57" t="s">
        <v>55</v>
      </c>
      <c r="S93" s="57"/>
      <c r="T93" s="57"/>
      <c r="U93" s="409">
        <v>31.176470588235293</v>
      </c>
      <c r="V93" s="409">
        <v>38.219895287958117</v>
      </c>
      <c r="W93" s="409">
        <v>40.273037542662117</v>
      </c>
      <c r="X93" s="409">
        <v>36.466774716369535</v>
      </c>
      <c r="Y93" s="409">
        <v>34.061135371179041</v>
      </c>
      <c r="Z93" s="409">
        <v>35.510688836104514</v>
      </c>
      <c r="AA93" s="409">
        <v>36.999321113374066</v>
      </c>
      <c r="AB93" s="409">
        <v>41.589648798521253</v>
      </c>
      <c r="AC93" s="409">
        <v>36.97478991596639</v>
      </c>
      <c r="AD93" s="409">
        <v>41.77339901477832</v>
      </c>
      <c r="AE93" s="409">
        <v>22.857142857142858</v>
      </c>
      <c r="AF93" s="409">
        <v>38.461538461538467</v>
      </c>
      <c r="AG93" s="409">
        <v>37.648809523809526</v>
      </c>
      <c r="AH93" s="409">
        <v>22.727272727272727</v>
      </c>
      <c r="AI93" s="409">
        <v>37.084074168148334</v>
      </c>
    </row>
    <row r="94" spans="2:35" x14ac:dyDescent="0.2">
      <c r="B94" s="57">
        <v>22</v>
      </c>
      <c r="C94" s="57" t="s">
        <v>137</v>
      </c>
      <c r="D94" s="57" t="s">
        <v>138</v>
      </c>
      <c r="I94" s="332" t="b">
        <f t="shared" si="14"/>
        <v>1</v>
      </c>
      <c r="J94" s="332" t="b">
        <f t="shared" si="15"/>
        <v>1</v>
      </c>
      <c r="K94" s="332" t="b">
        <f t="shared" si="16"/>
        <v>1</v>
      </c>
      <c r="L94" s="333" t="b">
        <f t="shared" si="17"/>
        <v>1</v>
      </c>
      <c r="M94" s="333" t="b">
        <f t="shared" si="18"/>
        <v>1</v>
      </c>
      <c r="N94" s="443"/>
      <c r="O94" s="329"/>
      <c r="P94" s="57">
        <v>22</v>
      </c>
      <c r="Q94" s="57" t="s">
        <v>137</v>
      </c>
      <c r="R94" s="57" t="s">
        <v>138</v>
      </c>
      <c r="S94" s="57"/>
      <c r="T94" s="57"/>
      <c r="U94" s="409">
        <v>41.452723857232307</v>
      </c>
      <c r="V94" s="409">
        <v>46.044624746450303</v>
      </c>
      <c r="W94" s="409">
        <v>49.226006191950468</v>
      </c>
      <c r="X94" s="409">
        <v>45.077720207253883</v>
      </c>
      <c r="Y94" s="409">
        <v>42.748815165876778</v>
      </c>
      <c r="Z94" s="409">
        <v>43.718592964824118</v>
      </c>
      <c r="AA94" s="409">
        <v>46.951044947036927</v>
      </c>
      <c r="AB94" s="409">
        <v>50.117279124315871</v>
      </c>
      <c r="AC94" s="409">
        <v>46.229802513464989</v>
      </c>
      <c r="AD94" s="409">
        <v>50.246710526315788</v>
      </c>
      <c r="AE94" s="409">
        <v>41.463414634146339</v>
      </c>
      <c r="AF94" s="409">
        <v>49.056603773584904</v>
      </c>
      <c r="AG94" s="409">
        <v>45.256410256410255</v>
      </c>
      <c r="AH94" s="409">
        <v>32.608695652173914</v>
      </c>
      <c r="AI94" s="409">
        <v>46.108401084010843</v>
      </c>
    </row>
    <row r="95" spans="2:35" x14ac:dyDescent="0.2">
      <c r="B95" s="57">
        <v>23</v>
      </c>
      <c r="C95" s="57" t="s">
        <v>137</v>
      </c>
      <c r="D95" s="57" t="s">
        <v>54</v>
      </c>
      <c r="I95" s="332" t="b">
        <f t="shared" si="14"/>
        <v>1</v>
      </c>
      <c r="J95" s="332" t="b">
        <f t="shared" si="15"/>
        <v>1</v>
      </c>
      <c r="K95" s="332" t="b">
        <f t="shared" si="16"/>
        <v>1</v>
      </c>
      <c r="L95" s="333" t="b">
        <f t="shared" si="17"/>
        <v>1</v>
      </c>
      <c r="M95" s="333" t="b">
        <f t="shared" si="18"/>
        <v>1</v>
      </c>
      <c r="N95" s="443"/>
      <c r="O95" s="329"/>
      <c r="P95" s="57">
        <v>23</v>
      </c>
      <c r="Q95" s="57" t="s">
        <v>137</v>
      </c>
      <c r="R95" s="57" t="s">
        <v>54</v>
      </c>
      <c r="S95" s="57"/>
      <c r="T95" s="57"/>
      <c r="U95" s="57">
        <v>5.6706652126499453</v>
      </c>
      <c r="V95" s="409">
        <v>7.9470198675496695</v>
      </c>
      <c r="W95" s="409">
        <v>7.9320113314447589</v>
      </c>
      <c r="X95" s="409">
        <v>11.852861035422343</v>
      </c>
      <c r="Y95" s="409">
        <v>9.7152428810720259</v>
      </c>
      <c r="Z95" s="409">
        <v>9.7560975609756095</v>
      </c>
      <c r="AA95" s="57">
        <v>9.009900990099009</v>
      </c>
      <c r="AB95" s="57">
        <v>12.059620596205962</v>
      </c>
      <c r="AC95" s="409">
        <v>13.244514106583072</v>
      </c>
      <c r="AD95" s="409">
        <v>13.408609738884969</v>
      </c>
      <c r="AE95" s="57">
        <v>2.1276595744680851</v>
      </c>
      <c r="AF95" s="409">
        <v>14.925373134328357</v>
      </c>
      <c r="AG95" s="57">
        <v>9.4594594594594597</v>
      </c>
      <c r="AH95" s="57">
        <v>8.3333333333333321</v>
      </c>
      <c r="AI95" s="409">
        <v>10.325264750378214</v>
      </c>
    </row>
    <row r="96" spans="2:35" x14ac:dyDescent="0.2">
      <c r="B96" s="57">
        <v>23</v>
      </c>
      <c r="C96" s="57" t="s">
        <v>137</v>
      </c>
      <c r="D96" s="57" t="s">
        <v>55</v>
      </c>
      <c r="I96" s="332" t="b">
        <f t="shared" si="14"/>
        <v>1</v>
      </c>
      <c r="J96" s="332" t="b">
        <f t="shared" si="15"/>
        <v>1</v>
      </c>
      <c r="K96" s="332" t="b">
        <f t="shared" si="16"/>
        <v>1</v>
      </c>
      <c r="L96" s="333" t="b">
        <f t="shared" si="17"/>
        <v>1</v>
      </c>
      <c r="M96" s="333" t="b">
        <f t="shared" si="18"/>
        <v>1</v>
      </c>
      <c r="N96" s="443"/>
      <c r="O96" s="329"/>
      <c r="P96" s="57">
        <v>23</v>
      </c>
      <c r="Q96" s="57" t="s">
        <v>137</v>
      </c>
      <c r="R96" s="57" t="s">
        <v>55</v>
      </c>
      <c r="S96" s="57"/>
      <c r="T96" s="57"/>
      <c r="U96" s="57">
        <v>2.7941176470588238</v>
      </c>
      <c r="V96" s="409">
        <v>4.1884816753926701</v>
      </c>
      <c r="W96" s="409">
        <v>6.8259385665529013</v>
      </c>
      <c r="X96" s="409">
        <v>6.3209076175040515</v>
      </c>
      <c r="Y96" s="57">
        <v>3.2751091703056767</v>
      </c>
      <c r="Z96" s="409">
        <v>4.156769596199525</v>
      </c>
      <c r="AA96" s="57">
        <v>4.2769857433808554</v>
      </c>
      <c r="AB96" s="57">
        <v>4.805914972273567</v>
      </c>
      <c r="AC96" s="409">
        <v>5.7773109243697478</v>
      </c>
      <c r="AD96" s="409">
        <v>6.8965517241379306</v>
      </c>
      <c r="AE96" s="57">
        <v>0</v>
      </c>
      <c r="AF96" s="57">
        <v>7.6923076923076925</v>
      </c>
      <c r="AG96" s="57">
        <v>4.6130952380952381</v>
      </c>
      <c r="AH96" s="57">
        <v>0</v>
      </c>
      <c r="AI96" s="409">
        <v>4.876809753619507</v>
      </c>
    </row>
    <row r="97" spans="2:35" x14ac:dyDescent="0.2">
      <c r="B97" s="57">
        <v>23</v>
      </c>
      <c r="C97" s="57" t="s">
        <v>137</v>
      </c>
      <c r="D97" s="57" t="s">
        <v>138</v>
      </c>
      <c r="I97" s="332" t="b">
        <f t="shared" si="14"/>
        <v>1</v>
      </c>
      <c r="J97" s="332" t="b">
        <f t="shared" si="15"/>
        <v>1</v>
      </c>
      <c r="K97" s="332" t="b">
        <f t="shared" si="16"/>
        <v>1</v>
      </c>
      <c r="L97" s="333" t="b">
        <f t="shared" si="17"/>
        <v>1</v>
      </c>
      <c r="M97" s="333" t="b">
        <f t="shared" si="18"/>
        <v>1</v>
      </c>
      <c r="N97" s="443"/>
      <c r="O97" s="329"/>
      <c r="P97" s="57">
        <v>23</v>
      </c>
      <c r="Q97" s="57" t="s">
        <v>137</v>
      </c>
      <c r="R97" s="57" t="s">
        <v>138</v>
      </c>
      <c r="S97" s="57"/>
      <c r="T97" s="57"/>
      <c r="U97" s="57">
        <v>4.4458359423919847</v>
      </c>
      <c r="V97" s="409">
        <v>6.4908722109533468</v>
      </c>
      <c r="W97" s="409">
        <v>7.4303405572755414</v>
      </c>
      <c r="X97" s="409">
        <v>9.3264248704663206</v>
      </c>
      <c r="Y97" s="409">
        <v>6.9194312796208539</v>
      </c>
      <c r="Z97" s="409">
        <v>7.3869346733668335</v>
      </c>
      <c r="AA97" s="57">
        <v>7.0140280561122248</v>
      </c>
      <c r="AB97" s="57">
        <v>8.991399530883502</v>
      </c>
      <c r="AC97" s="409">
        <v>10.053859964093357</v>
      </c>
      <c r="AD97" s="409">
        <v>10.690789473684211</v>
      </c>
      <c r="AE97" s="57">
        <v>1.2195121951219512</v>
      </c>
      <c r="AF97" s="409">
        <v>12.264150943396226</v>
      </c>
      <c r="AG97" s="57">
        <v>7.3717948717948723</v>
      </c>
      <c r="AH97" s="57">
        <v>4.3478260869565215</v>
      </c>
      <c r="AI97" s="409">
        <v>8</v>
      </c>
    </row>
    <row r="98" spans="2:35" x14ac:dyDescent="0.2">
      <c r="B98" s="57">
        <v>24</v>
      </c>
      <c r="C98" s="57" t="s">
        <v>137</v>
      </c>
      <c r="D98" s="57" t="s">
        <v>54</v>
      </c>
      <c r="I98" s="332" t="b">
        <f t="shared" si="14"/>
        <v>1</v>
      </c>
      <c r="J98" s="332" t="b">
        <f t="shared" si="15"/>
        <v>1</v>
      </c>
      <c r="K98" s="332" t="b">
        <f t="shared" si="16"/>
        <v>1</v>
      </c>
      <c r="L98" s="333" t="b">
        <f t="shared" si="17"/>
        <v>1</v>
      </c>
      <c r="M98" s="333" t="b">
        <f t="shared" si="18"/>
        <v>1</v>
      </c>
      <c r="N98" s="443"/>
      <c r="O98" s="329"/>
      <c r="P98" s="57">
        <v>24</v>
      </c>
      <c r="Q98" s="57" t="s">
        <v>137</v>
      </c>
      <c r="R98" s="57" t="s">
        <v>54</v>
      </c>
      <c r="S98" s="57"/>
      <c r="T98" s="57"/>
      <c r="U98" s="409">
        <v>9.7055616139585599</v>
      </c>
      <c r="V98" s="409">
        <v>14.90066225165563</v>
      </c>
      <c r="W98" s="409">
        <v>13.314447592067987</v>
      </c>
      <c r="X98" s="409">
        <v>17.574931880108995</v>
      </c>
      <c r="Y98" s="409">
        <v>15.912897822445563</v>
      </c>
      <c r="Z98" s="409">
        <v>14.80836236933798</v>
      </c>
      <c r="AA98" s="409">
        <v>13.811881188118813</v>
      </c>
      <c r="AB98" s="409">
        <v>17.073170731707318</v>
      </c>
      <c r="AC98" s="409">
        <v>19.278996865203762</v>
      </c>
      <c r="AD98" s="409">
        <v>19.689484827099506</v>
      </c>
      <c r="AE98" s="409">
        <v>6.3829787234042552</v>
      </c>
      <c r="AF98" s="57">
        <v>17.910447761194028</v>
      </c>
      <c r="AG98" s="409">
        <v>14.414414414414415</v>
      </c>
      <c r="AH98" s="57">
        <v>13.888888888888889</v>
      </c>
      <c r="AI98" s="409">
        <v>15.677004538577913</v>
      </c>
    </row>
    <row r="99" spans="2:35" x14ac:dyDescent="0.2">
      <c r="B99" s="57">
        <v>24</v>
      </c>
      <c r="C99" s="57" t="s">
        <v>137</v>
      </c>
      <c r="D99" s="57" t="s">
        <v>55</v>
      </c>
      <c r="I99" s="332" t="b">
        <f t="shared" si="14"/>
        <v>1</v>
      </c>
      <c r="J99" s="332" t="b">
        <f t="shared" si="15"/>
        <v>1</v>
      </c>
      <c r="K99" s="332" t="b">
        <f t="shared" si="16"/>
        <v>1</v>
      </c>
      <c r="L99" s="333" t="b">
        <f t="shared" si="17"/>
        <v>1</v>
      </c>
      <c r="M99" s="333" t="b">
        <f t="shared" si="18"/>
        <v>1</v>
      </c>
      <c r="N99" s="443"/>
      <c r="O99" s="329"/>
      <c r="P99" s="57">
        <v>24</v>
      </c>
      <c r="Q99" s="57" t="s">
        <v>137</v>
      </c>
      <c r="R99" s="57" t="s">
        <v>55</v>
      </c>
      <c r="S99" s="57"/>
      <c r="T99" s="57"/>
      <c r="U99" s="409">
        <v>6.9117647058823533</v>
      </c>
      <c r="V99" s="409">
        <v>14.136125654450263</v>
      </c>
      <c r="W99" s="409">
        <v>13.310580204778159</v>
      </c>
      <c r="X99" s="409">
        <v>11.66936790923825</v>
      </c>
      <c r="Y99" s="409">
        <v>10.043668122270741</v>
      </c>
      <c r="Z99" s="409">
        <v>9.026128266033254</v>
      </c>
      <c r="AA99" s="409">
        <v>8.350305498981669</v>
      </c>
      <c r="AB99" s="409">
        <v>9.9815157116451019</v>
      </c>
      <c r="AC99" s="409">
        <v>10.609243697478991</v>
      </c>
      <c r="AD99" s="409">
        <v>13.399014778325121</v>
      </c>
      <c r="AE99" s="57">
        <v>2.8571428571428572</v>
      </c>
      <c r="AF99" s="57">
        <v>12.820512820512819</v>
      </c>
      <c r="AG99" s="409">
        <v>9.5238095238095237</v>
      </c>
      <c r="AH99" s="409">
        <v>6.0606060606060606</v>
      </c>
      <c r="AI99" s="409">
        <v>10.096520193040385</v>
      </c>
    </row>
    <row r="100" spans="2:35" x14ac:dyDescent="0.2">
      <c r="B100" s="57">
        <v>24</v>
      </c>
      <c r="C100" s="57" t="s">
        <v>137</v>
      </c>
      <c r="D100" s="57" t="s">
        <v>138</v>
      </c>
      <c r="I100" s="332" t="b">
        <f t="shared" si="14"/>
        <v>1</v>
      </c>
      <c r="J100" s="332" t="b">
        <f t="shared" si="15"/>
        <v>1</v>
      </c>
      <c r="K100" s="332" t="b">
        <f t="shared" si="16"/>
        <v>1</v>
      </c>
      <c r="L100" s="333" t="b">
        <f t="shared" si="17"/>
        <v>1</v>
      </c>
      <c r="M100" s="333" t="b">
        <f t="shared" si="18"/>
        <v>1</v>
      </c>
      <c r="N100" s="443"/>
      <c r="O100" s="329"/>
      <c r="P100" s="57">
        <v>24</v>
      </c>
      <c r="Q100" s="57" t="s">
        <v>137</v>
      </c>
      <c r="R100" s="57" t="s">
        <v>138</v>
      </c>
      <c r="S100" s="57"/>
      <c r="T100" s="57"/>
      <c r="U100" s="409">
        <v>8.515967438948028</v>
      </c>
      <c r="V100" s="409">
        <v>14.604462474645031</v>
      </c>
      <c r="W100" s="409">
        <v>13.312693498452013</v>
      </c>
      <c r="X100" s="409">
        <v>14.877868245743894</v>
      </c>
      <c r="Y100" s="409">
        <v>13.364928909952607</v>
      </c>
      <c r="Z100" s="409">
        <v>12.361809045226131</v>
      </c>
      <c r="AA100" s="409">
        <v>11.508731749212711</v>
      </c>
      <c r="AB100" s="409">
        <v>14.073494917904613</v>
      </c>
      <c r="AC100" s="409">
        <v>15.574506283662478</v>
      </c>
      <c r="AD100" s="409">
        <v>17.064144736842106</v>
      </c>
      <c r="AE100" s="409">
        <v>4.8780487804878048</v>
      </c>
      <c r="AF100" s="57">
        <v>16.037735849056602</v>
      </c>
      <c r="AG100" s="409">
        <v>12.307692307692308</v>
      </c>
      <c r="AH100" s="409">
        <v>10.144927536231885</v>
      </c>
      <c r="AI100" s="409">
        <v>13.295392953929538</v>
      </c>
    </row>
    <row r="101" spans="2:35" x14ac:dyDescent="0.2">
      <c r="B101" s="57">
        <v>25</v>
      </c>
      <c r="C101" s="57" t="s">
        <v>137</v>
      </c>
      <c r="D101" s="57" t="s">
        <v>54</v>
      </c>
      <c r="I101" s="332" t="b">
        <f t="shared" si="14"/>
        <v>1</v>
      </c>
      <c r="J101" s="332" t="b">
        <f t="shared" si="15"/>
        <v>1</v>
      </c>
      <c r="K101" s="332" t="b">
        <f t="shared" si="16"/>
        <v>1</v>
      </c>
      <c r="L101" s="333" t="b">
        <f t="shared" si="17"/>
        <v>1</v>
      </c>
      <c r="M101" s="333" t="b">
        <f t="shared" si="18"/>
        <v>1</v>
      </c>
      <c r="N101" s="443"/>
      <c r="O101" s="329"/>
      <c r="P101" s="57">
        <v>25</v>
      </c>
      <c r="Q101" s="57" t="s">
        <v>137</v>
      </c>
      <c r="R101" s="57" t="s">
        <v>54</v>
      </c>
      <c r="S101" s="57"/>
      <c r="T101" s="57"/>
      <c r="U101" s="57">
        <v>53.107960741548531</v>
      </c>
      <c r="V101" s="57">
        <v>57.947019867549663</v>
      </c>
      <c r="W101" s="57">
        <v>62.039660056657219</v>
      </c>
      <c r="X101" s="57">
        <v>58.038147138964582</v>
      </c>
      <c r="Y101" s="57">
        <v>55.611390284757121</v>
      </c>
      <c r="Z101" s="57">
        <v>54.79094076655052</v>
      </c>
      <c r="AA101" s="57">
        <v>59.009900990099005</v>
      </c>
      <c r="AB101" s="57">
        <v>61.382113821138205</v>
      </c>
      <c r="AC101" s="57">
        <v>59.169278996865202</v>
      </c>
      <c r="AD101" s="57">
        <v>62.597035991531399</v>
      </c>
      <c r="AE101" s="57">
        <v>59.574468085106382</v>
      </c>
      <c r="AF101" s="57">
        <v>58.208955223880601</v>
      </c>
      <c r="AG101" s="57">
        <v>55.968468468468465</v>
      </c>
      <c r="AH101" s="57">
        <v>47.222222222222221</v>
      </c>
      <c r="AI101" s="57">
        <v>58.178895612708018</v>
      </c>
    </row>
    <row r="102" spans="2:35" x14ac:dyDescent="0.2">
      <c r="B102" s="57">
        <v>25</v>
      </c>
      <c r="C102" s="57" t="s">
        <v>137</v>
      </c>
      <c r="D102" s="57" t="s">
        <v>55</v>
      </c>
      <c r="I102" s="332" t="b">
        <f t="shared" si="14"/>
        <v>1</v>
      </c>
      <c r="J102" s="332" t="b">
        <f t="shared" si="15"/>
        <v>1</v>
      </c>
      <c r="K102" s="332" t="b">
        <f t="shared" si="16"/>
        <v>1</v>
      </c>
      <c r="L102" s="333" t="b">
        <f t="shared" si="17"/>
        <v>1</v>
      </c>
      <c r="M102" s="333" t="b">
        <f t="shared" si="18"/>
        <v>1</v>
      </c>
      <c r="N102" s="443"/>
      <c r="O102" s="329"/>
      <c r="P102" s="57">
        <v>25</v>
      </c>
      <c r="Q102" s="57" t="s">
        <v>137</v>
      </c>
      <c r="R102" s="57" t="s">
        <v>55</v>
      </c>
      <c r="S102" s="57"/>
      <c r="T102" s="57"/>
      <c r="U102" s="57">
        <v>35.294117647058826</v>
      </c>
      <c r="V102" s="57">
        <v>48.167539267015705</v>
      </c>
      <c r="W102" s="57">
        <v>46.757679180887372</v>
      </c>
      <c r="X102" s="57">
        <v>41.815235008103727</v>
      </c>
      <c r="Y102" s="57">
        <v>40.829694323144103</v>
      </c>
      <c r="Z102" s="57">
        <v>40.380047505938244</v>
      </c>
      <c r="AA102" s="57">
        <v>41.072640868974879</v>
      </c>
      <c r="AB102" s="57">
        <v>46.765249537892792</v>
      </c>
      <c r="AC102" s="57">
        <v>41.806722689075634</v>
      </c>
      <c r="AD102" s="57">
        <v>48.275862068965516</v>
      </c>
      <c r="AE102" s="57">
        <v>25.714285714285712</v>
      </c>
      <c r="AF102" s="57">
        <v>43.589743589743591</v>
      </c>
      <c r="AG102" s="57">
        <v>42.55952380952381</v>
      </c>
      <c r="AH102" s="57">
        <v>28.787878787878789</v>
      </c>
      <c r="AI102" s="57">
        <v>42.30378460756922</v>
      </c>
    </row>
    <row r="103" spans="2:35" x14ac:dyDescent="0.2">
      <c r="B103" s="57">
        <v>25</v>
      </c>
      <c r="C103" s="57" t="s">
        <v>137</v>
      </c>
      <c r="D103" s="57" t="s">
        <v>138</v>
      </c>
      <c r="I103" s="332" t="b">
        <f t="shared" si="14"/>
        <v>1</v>
      </c>
      <c r="J103" s="332" t="b">
        <f t="shared" si="15"/>
        <v>1</v>
      </c>
      <c r="K103" s="332" t="b">
        <f t="shared" si="16"/>
        <v>1</v>
      </c>
      <c r="L103" s="333" t="b">
        <f t="shared" si="17"/>
        <v>1</v>
      </c>
      <c r="M103" s="333" t="b">
        <f t="shared" si="18"/>
        <v>1</v>
      </c>
      <c r="N103" s="443"/>
      <c r="O103" s="329"/>
      <c r="P103" s="57">
        <v>25</v>
      </c>
      <c r="Q103" s="57" t="s">
        <v>137</v>
      </c>
      <c r="R103" s="57" t="s">
        <v>138</v>
      </c>
      <c r="S103" s="57"/>
      <c r="T103" s="57"/>
      <c r="U103" s="57">
        <v>45.522855353788358</v>
      </c>
      <c r="V103" s="57">
        <v>54.158215010141987</v>
      </c>
      <c r="W103" s="57">
        <v>55.108359133126939</v>
      </c>
      <c r="X103" s="57">
        <v>50.629163582531454</v>
      </c>
      <c r="Y103" s="57">
        <v>49.194312796208528</v>
      </c>
      <c r="Z103" s="57">
        <v>48.693467336683419</v>
      </c>
      <c r="AA103" s="57">
        <v>51.445748640137424</v>
      </c>
      <c r="AB103" s="57">
        <v>55.199374511336984</v>
      </c>
      <c r="AC103" s="57">
        <v>51.750448833034113</v>
      </c>
      <c r="AD103" s="57">
        <v>56.620065789473685</v>
      </c>
      <c r="AE103" s="57">
        <v>45.121951219512198</v>
      </c>
      <c r="AF103" s="57">
        <v>52.830188679245282</v>
      </c>
      <c r="AG103" s="57">
        <v>50.192307692307693</v>
      </c>
      <c r="AH103" s="57">
        <v>38.405797101449274</v>
      </c>
      <c r="AI103" s="57">
        <v>51.403794037940372</v>
      </c>
    </row>
    <row r="104" spans="2:35" x14ac:dyDescent="0.2">
      <c r="B104" s="57">
        <v>26</v>
      </c>
      <c r="C104" s="57" t="s">
        <v>137</v>
      </c>
      <c r="D104" s="57" t="s">
        <v>54</v>
      </c>
      <c r="I104" s="332" t="b">
        <f t="shared" si="14"/>
        <v>1</v>
      </c>
      <c r="J104" s="332" t="b">
        <f t="shared" si="15"/>
        <v>1</v>
      </c>
      <c r="K104" s="332" t="b">
        <f t="shared" si="16"/>
        <v>1</v>
      </c>
      <c r="L104" s="333" t="b">
        <f t="shared" si="17"/>
        <v>1</v>
      </c>
      <c r="M104" s="333" t="b">
        <f t="shared" si="18"/>
        <v>1</v>
      </c>
      <c r="N104" s="443"/>
      <c r="O104" s="329"/>
      <c r="P104" s="57">
        <v>26</v>
      </c>
      <c r="Q104" s="57" t="s">
        <v>137</v>
      </c>
      <c r="R104" s="57" t="s">
        <v>54</v>
      </c>
      <c r="S104" s="57"/>
      <c r="T104" s="57"/>
      <c r="U104" s="57">
        <v>64.86486486486487</v>
      </c>
      <c r="V104" s="57">
        <v>61.904761904761905</v>
      </c>
      <c r="W104" s="57">
        <v>68.421052631578945</v>
      </c>
      <c r="X104" s="57">
        <v>54.761904761904766</v>
      </c>
      <c r="Y104" s="57">
        <v>71.05263157894737</v>
      </c>
      <c r="Z104" s="57">
        <v>65.517241379310349</v>
      </c>
      <c r="AA104" s="57">
        <v>60.784313725490193</v>
      </c>
      <c r="AB104" s="57">
        <v>64.86486486486487</v>
      </c>
      <c r="AC104" s="57">
        <v>56.410256410256409</v>
      </c>
      <c r="AD104" s="57">
        <v>59.13978494623656</v>
      </c>
      <c r="AE104" s="57">
        <v>100</v>
      </c>
      <c r="AF104" s="57">
        <v>100</v>
      </c>
      <c r="AG104" s="57">
        <v>63.636363636363633</v>
      </c>
      <c r="AH104" s="57">
        <v>40</v>
      </c>
      <c r="AI104" s="57">
        <v>61.764705882352942</v>
      </c>
    </row>
    <row r="105" spans="2:35" x14ac:dyDescent="0.2">
      <c r="B105" s="57">
        <v>26</v>
      </c>
      <c r="C105" s="57" t="s">
        <v>137</v>
      </c>
      <c r="D105" s="57" t="s">
        <v>55</v>
      </c>
      <c r="I105" s="332" t="b">
        <f t="shared" si="14"/>
        <v>1</v>
      </c>
      <c r="J105" s="332" t="b">
        <f t="shared" si="15"/>
        <v>1</v>
      </c>
      <c r="K105" s="332" t="b">
        <f t="shared" si="16"/>
        <v>1</v>
      </c>
      <c r="L105" s="333" t="b">
        <f t="shared" si="17"/>
        <v>1</v>
      </c>
      <c r="M105" s="333" t="b">
        <f t="shared" si="18"/>
        <v>1</v>
      </c>
      <c r="N105" s="443"/>
      <c r="O105" s="329"/>
      <c r="P105" s="57">
        <v>26</v>
      </c>
      <c r="Q105" s="57" t="s">
        <v>137</v>
      </c>
      <c r="R105" s="57" t="s">
        <v>55</v>
      </c>
      <c r="S105" s="57"/>
      <c r="T105" s="57"/>
      <c r="U105" s="57">
        <v>92.857142857142861</v>
      </c>
      <c r="V105" s="57">
        <v>52.631578947368418</v>
      </c>
      <c r="W105" s="57">
        <v>66.666666666666657</v>
      </c>
      <c r="X105" s="57">
        <v>78.787878787878782</v>
      </c>
      <c r="Y105" s="57">
        <v>81.25</v>
      </c>
      <c r="Z105" s="57">
        <v>78.048780487804876</v>
      </c>
      <c r="AA105" s="57">
        <v>86.666666666666671</v>
      </c>
      <c r="AB105" s="57">
        <v>68.965517241379317</v>
      </c>
      <c r="AC105" s="57">
        <v>74.468085106382972</v>
      </c>
      <c r="AD105" s="57">
        <v>69.117647058823522</v>
      </c>
      <c r="AE105" s="57">
        <v>100</v>
      </c>
      <c r="AF105" s="57">
        <v>100</v>
      </c>
      <c r="AG105" s="57">
        <v>71.875</v>
      </c>
      <c r="AH105" s="57">
        <v>100</v>
      </c>
      <c r="AI105" s="57">
        <v>76.258992805755398</v>
      </c>
    </row>
    <row r="106" spans="2:35" x14ac:dyDescent="0.2">
      <c r="B106" s="57">
        <v>26</v>
      </c>
      <c r="C106" s="57" t="s">
        <v>137</v>
      </c>
      <c r="D106" s="57" t="s">
        <v>138</v>
      </c>
      <c r="I106" s="332" t="b">
        <f t="shared" si="14"/>
        <v>1</v>
      </c>
      <c r="J106" s="332" t="b">
        <f t="shared" si="15"/>
        <v>1</v>
      </c>
      <c r="K106" s="332" t="b">
        <f t="shared" si="16"/>
        <v>1</v>
      </c>
      <c r="L106" s="333" t="b">
        <f t="shared" si="17"/>
        <v>1</v>
      </c>
      <c r="M106" s="333" t="b">
        <f t="shared" si="18"/>
        <v>1</v>
      </c>
      <c r="N106" s="443"/>
      <c r="O106" s="329"/>
      <c r="P106" s="57">
        <v>26</v>
      </c>
      <c r="Q106" s="57" t="s">
        <v>137</v>
      </c>
      <c r="R106" s="57" t="s">
        <v>138</v>
      </c>
      <c r="S106" s="57"/>
      <c r="T106" s="57"/>
      <c r="U106" s="57">
        <v>76.923076923076934</v>
      </c>
      <c r="V106" s="57">
        <v>57.499999999999993</v>
      </c>
      <c r="W106" s="57">
        <v>67.5</v>
      </c>
      <c r="X106" s="57">
        <v>65.333333333333329</v>
      </c>
      <c r="Y106" s="57">
        <v>75.714285714285708</v>
      </c>
      <c r="Z106" s="57">
        <v>70.707070707070713</v>
      </c>
      <c r="AA106" s="57">
        <v>70.370370370370367</v>
      </c>
      <c r="AB106" s="57">
        <v>66.666666666666657</v>
      </c>
      <c r="AC106" s="57">
        <v>63.2</v>
      </c>
      <c r="AD106" s="57">
        <v>63.354037267080741</v>
      </c>
      <c r="AE106" s="57">
        <v>100</v>
      </c>
      <c r="AF106" s="57">
        <v>100</v>
      </c>
      <c r="AG106" s="57">
        <v>67.10526315789474</v>
      </c>
      <c r="AH106" s="57">
        <v>66.666666666666657</v>
      </c>
      <c r="AI106" s="57">
        <v>67.8391959798995</v>
      </c>
    </row>
    <row r="107" spans="2:35" x14ac:dyDescent="0.2">
      <c r="B107" s="57">
        <v>27</v>
      </c>
      <c r="C107" s="57" t="s">
        <v>137</v>
      </c>
      <c r="D107" s="57" t="s">
        <v>54</v>
      </c>
      <c r="I107" s="332" t="b">
        <f t="shared" si="14"/>
        <v>1</v>
      </c>
      <c r="J107" s="332" t="b">
        <f t="shared" si="15"/>
        <v>1</v>
      </c>
      <c r="K107" s="332" t="b">
        <f t="shared" si="16"/>
        <v>1</v>
      </c>
      <c r="L107" s="333" t="b">
        <f t="shared" si="17"/>
        <v>1</v>
      </c>
      <c r="M107" s="333" t="b">
        <f t="shared" si="18"/>
        <v>1</v>
      </c>
      <c r="N107" s="443"/>
      <c r="O107" s="329"/>
      <c r="P107">
        <v>27</v>
      </c>
      <c r="Q107" t="s">
        <v>137</v>
      </c>
      <c r="R107" t="s">
        <v>54</v>
      </c>
      <c r="V107">
        <v>4.7619047619047619</v>
      </c>
      <c r="X107">
        <v>11.904761904761903</v>
      </c>
      <c r="Z107">
        <v>8.6206896551724146</v>
      </c>
      <c r="AC107">
        <v>8.9743589743589745</v>
      </c>
      <c r="AD107">
        <v>15.053763440860216</v>
      </c>
      <c r="AG107">
        <v>4.5454545454545459</v>
      </c>
      <c r="AH107">
        <v>20</v>
      </c>
      <c r="AI107">
        <v>6.0553633217993079</v>
      </c>
    </row>
    <row r="108" spans="2:35" x14ac:dyDescent="0.2">
      <c r="B108" s="57">
        <v>27</v>
      </c>
      <c r="C108" s="57" t="s">
        <v>137</v>
      </c>
      <c r="D108" s="57" t="s">
        <v>55</v>
      </c>
      <c r="I108" s="332" t="b">
        <f t="shared" si="14"/>
        <v>1</v>
      </c>
      <c r="J108" s="332" t="b">
        <f t="shared" si="15"/>
        <v>1</v>
      </c>
      <c r="K108" s="332" t="b">
        <f t="shared" si="16"/>
        <v>1</v>
      </c>
      <c r="L108" s="333" t="b">
        <f t="shared" si="17"/>
        <v>1</v>
      </c>
      <c r="M108" s="333" t="b">
        <f t="shared" si="18"/>
        <v>1</v>
      </c>
      <c r="N108" s="443"/>
      <c r="O108" s="329"/>
      <c r="P108">
        <v>27</v>
      </c>
      <c r="Q108" t="s">
        <v>137</v>
      </c>
      <c r="R108" t="s">
        <v>55</v>
      </c>
      <c r="V108">
        <v>21.052631578947366</v>
      </c>
      <c r="W108">
        <v>4.7619047619047619</v>
      </c>
      <c r="Z108">
        <v>7.3170731707317067</v>
      </c>
      <c r="AC108">
        <v>4.2553191489361701</v>
      </c>
      <c r="AD108">
        <v>5.8823529411764701</v>
      </c>
      <c r="AG108">
        <v>3.125</v>
      </c>
      <c r="AI108">
        <v>3.5971223021582732</v>
      </c>
    </row>
    <row r="109" spans="2:35" x14ac:dyDescent="0.2">
      <c r="B109" s="57">
        <v>27</v>
      </c>
      <c r="C109" s="57" t="s">
        <v>137</v>
      </c>
      <c r="D109" s="57" t="s">
        <v>138</v>
      </c>
      <c r="I109" s="332" t="b">
        <f t="shared" si="14"/>
        <v>1</v>
      </c>
      <c r="J109" s="332" t="b">
        <f t="shared" si="15"/>
        <v>1</v>
      </c>
      <c r="K109" s="332" t="b">
        <f t="shared" si="16"/>
        <v>1</v>
      </c>
      <c r="L109" s="333" t="b">
        <f t="shared" si="17"/>
        <v>1</v>
      </c>
      <c r="M109" s="333" t="b">
        <f t="shared" si="18"/>
        <v>1</v>
      </c>
      <c r="N109" s="443"/>
      <c r="O109" s="329"/>
      <c r="P109">
        <v>27</v>
      </c>
      <c r="Q109" t="s">
        <v>137</v>
      </c>
      <c r="R109" t="s">
        <v>138</v>
      </c>
      <c r="V109">
        <v>12.5</v>
      </c>
      <c r="W109">
        <v>2.5</v>
      </c>
      <c r="X109">
        <v>6.666666666666667</v>
      </c>
      <c r="Z109">
        <v>8.0808080808080813</v>
      </c>
      <c r="AC109">
        <v>7.1999999999999993</v>
      </c>
      <c r="AD109">
        <v>11.180124223602485</v>
      </c>
      <c r="AG109">
        <v>3.9473684210526314</v>
      </c>
      <c r="AH109">
        <v>11.111111111111111</v>
      </c>
      <c r="AI109">
        <v>5.025125628140704</v>
      </c>
    </row>
    <row r="110" spans="2:35" x14ac:dyDescent="0.2">
      <c r="B110" s="57">
        <v>28</v>
      </c>
      <c r="C110" s="57" t="s">
        <v>137</v>
      </c>
      <c r="D110" s="57" t="s">
        <v>54</v>
      </c>
      <c r="I110" s="332" t="b">
        <f t="shared" si="14"/>
        <v>1</v>
      </c>
      <c r="J110" s="332" t="b">
        <f t="shared" si="15"/>
        <v>1</v>
      </c>
      <c r="K110" s="332" t="b">
        <f t="shared" si="16"/>
        <v>1</v>
      </c>
      <c r="L110" s="333" t="b">
        <f t="shared" si="17"/>
        <v>1</v>
      </c>
      <c r="M110" s="333" t="b">
        <f t="shared" si="18"/>
        <v>1</v>
      </c>
      <c r="N110" s="443"/>
      <c r="O110" s="329"/>
      <c r="P110">
        <v>28</v>
      </c>
      <c r="Q110" t="s">
        <v>137</v>
      </c>
      <c r="R110" t="s">
        <v>54</v>
      </c>
      <c r="U110">
        <v>35.135135135135137</v>
      </c>
      <c r="V110">
        <v>33.333333333333329</v>
      </c>
      <c r="W110">
        <v>31.578947368421051</v>
      </c>
      <c r="X110">
        <v>33.333333333333329</v>
      </c>
      <c r="Y110">
        <v>28.947368421052634</v>
      </c>
      <c r="Z110">
        <v>25.862068965517242</v>
      </c>
      <c r="AA110">
        <v>39.215686274509807</v>
      </c>
      <c r="AB110">
        <v>35.135135135135137</v>
      </c>
      <c r="AC110">
        <v>34.615384615384613</v>
      </c>
      <c r="AD110">
        <v>25.806451612903224</v>
      </c>
      <c r="AG110">
        <v>31.818181818181817</v>
      </c>
      <c r="AH110">
        <v>40</v>
      </c>
      <c r="AI110">
        <v>32.179930795847753</v>
      </c>
    </row>
    <row r="111" spans="2:35" x14ac:dyDescent="0.2">
      <c r="B111" s="57">
        <v>28</v>
      </c>
      <c r="C111" s="57" t="s">
        <v>137</v>
      </c>
      <c r="D111" s="57" t="s">
        <v>55</v>
      </c>
      <c r="I111" s="332" t="b">
        <f t="shared" si="14"/>
        <v>1</v>
      </c>
      <c r="J111" s="332" t="b">
        <f t="shared" si="15"/>
        <v>1</v>
      </c>
      <c r="K111" s="332" t="b">
        <f t="shared" si="16"/>
        <v>1</v>
      </c>
      <c r="L111" s="333" t="b">
        <f t="shared" si="17"/>
        <v>1</v>
      </c>
      <c r="M111" s="333" t="b">
        <f t="shared" si="18"/>
        <v>1</v>
      </c>
      <c r="N111" s="443"/>
      <c r="O111" s="329"/>
      <c r="P111">
        <v>28</v>
      </c>
      <c r="Q111" t="s">
        <v>137</v>
      </c>
      <c r="R111" t="s">
        <v>55</v>
      </c>
      <c r="U111">
        <v>7.1428571428571423</v>
      </c>
      <c r="V111">
        <v>26.315789473684209</v>
      </c>
      <c r="W111">
        <v>28.571428571428569</v>
      </c>
      <c r="X111">
        <v>21.212121212121211</v>
      </c>
      <c r="Y111">
        <v>18.75</v>
      </c>
      <c r="Z111">
        <v>14.634146341463413</v>
      </c>
      <c r="AA111">
        <v>13.333333333333334</v>
      </c>
      <c r="AB111">
        <v>31.03448275862069</v>
      </c>
      <c r="AC111">
        <v>21.276595744680851</v>
      </c>
      <c r="AD111">
        <v>25</v>
      </c>
      <c r="AG111">
        <v>25</v>
      </c>
      <c r="AI111">
        <v>20.14388489208633</v>
      </c>
    </row>
    <row r="112" spans="2:35" x14ac:dyDescent="0.2">
      <c r="B112" s="57">
        <v>28</v>
      </c>
      <c r="C112" s="57" t="s">
        <v>137</v>
      </c>
      <c r="D112" s="57" t="s">
        <v>138</v>
      </c>
      <c r="I112" s="332" t="b">
        <f t="shared" si="14"/>
        <v>1</v>
      </c>
      <c r="J112" s="332" t="b">
        <f t="shared" si="15"/>
        <v>1</v>
      </c>
      <c r="K112" s="332" t="b">
        <f t="shared" si="16"/>
        <v>1</v>
      </c>
      <c r="L112" s="333" t="b">
        <f t="shared" si="17"/>
        <v>1</v>
      </c>
      <c r="M112" s="333" t="b">
        <f t="shared" si="18"/>
        <v>1</v>
      </c>
      <c r="N112" s="443"/>
      <c r="O112" s="329"/>
      <c r="P112">
        <v>28</v>
      </c>
      <c r="Q112" t="s">
        <v>137</v>
      </c>
      <c r="R112" t="s">
        <v>138</v>
      </c>
      <c r="U112">
        <v>23.076923076923077</v>
      </c>
      <c r="V112">
        <v>30</v>
      </c>
      <c r="W112">
        <v>30</v>
      </c>
      <c r="X112">
        <v>28.000000000000004</v>
      </c>
      <c r="Y112">
        <v>24.285714285714285</v>
      </c>
      <c r="Z112">
        <v>21.212121212121211</v>
      </c>
      <c r="AA112">
        <v>29.629629629629626</v>
      </c>
      <c r="AB112">
        <v>33.333333333333329</v>
      </c>
      <c r="AC112">
        <v>29.599999999999998</v>
      </c>
      <c r="AD112">
        <v>25.465838509316768</v>
      </c>
      <c r="AG112">
        <v>28.947368421052634</v>
      </c>
      <c r="AH112">
        <v>22.222222222222221</v>
      </c>
      <c r="AI112">
        <v>27.1356783919598</v>
      </c>
    </row>
  </sheetData>
  <autoFilter ref="P10:AI106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6"/>
  <sheetViews>
    <sheetView zoomScale="70" zoomScaleNormal="70" zoomScaleSheetLayoutView="70" zoomScalePageLayoutView="65" workbookViewId="0"/>
  </sheetViews>
  <sheetFormatPr defaultColWidth="9.140625" defaultRowHeight="15" customHeight="1" x14ac:dyDescent="0.2"/>
  <cols>
    <col min="1" max="1" width="8.85546875" style="1" customWidth="1" collapsed="1"/>
    <col min="2" max="2" width="13.85546875" style="1" customWidth="1" collapsed="1"/>
    <col min="3" max="8" width="12.85546875" style="1" customWidth="1" collapsed="1"/>
    <col min="9" max="9" width="13.42578125" style="1" customWidth="1" collapsed="1"/>
    <col min="10" max="10" width="12.85546875" style="1" customWidth="1" collapsed="1"/>
    <col min="11" max="11" width="14.85546875" style="1" customWidth="1" collapsed="1"/>
    <col min="12" max="16" width="12.85546875" style="1" customWidth="1" collapsed="1"/>
    <col min="17" max="17" width="13.85546875" style="1" customWidth="1" collapsed="1"/>
    <col min="18" max="16384" width="9.140625" style="1" collapsed="1"/>
  </cols>
  <sheetData>
    <row r="1" spans="1:17" s="2" customFormat="1" ht="15.75" x14ac:dyDescent="0.25">
      <c r="A1" s="327" t="s">
        <v>139</v>
      </c>
      <c r="B1" s="31"/>
      <c r="C1" s="32"/>
      <c r="D1" s="32"/>
      <c r="E1" s="32"/>
      <c r="F1" s="32"/>
      <c r="G1" s="32"/>
      <c r="H1" s="32"/>
      <c r="I1" s="33"/>
      <c r="J1" s="31"/>
      <c r="K1" s="31"/>
      <c r="L1" s="31"/>
      <c r="M1" s="31"/>
      <c r="N1" s="31"/>
      <c r="O1" s="31"/>
      <c r="P1" s="473" t="s">
        <v>53</v>
      </c>
      <c r="Q1" s="473"/>
    </row>
    <row r="2" spans="1:17" s="2" customFormat="1" x14ac:dyDescent="0.2">
      <c r="A2" s="218" t="s">
        <v>392</v>
      </c>
      <c r="B2" s="23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17" s="2" customFormat="1" x14ac:dyDescent="0.2">
      <c r="A3" s="302"/>
      <c r="B3" s="34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</row>
    <row r="4" spans="1:17" s="2" customFormat="1" ht="15" customHeight="1" x14ac:dyDescent="0.2">
      <c r="A4" s="73"/>
      <c r="B4" s="34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</row>
    <row r="5" spans="1:17" s="2" customFormat="1" ht="15" customHeight="1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17" s="2" customFormat="1" ht="18" x14ac:dyDescent="0.2">
      <c r="A6" s="472" t="s">
        <v>155</v>
      </c>
      <c r="B6" s="472"/>
      <c r="C6" s="472"/>
      <c r="D6" s="472"/>
      <c r="E6" s="472"/>
      <c r="F6" s="472"/>
      <c r="G6" s="472"/>
      <c r="H6" s="472"/>
      <c r="I6" s="472"/>
      <c r="J6" s="472"/>
      <c r="K6" s="472"/>
      <c r="L6" s="472"/>
      <c r="M6" s="472"/>
      <c r="N6" s="472"/>
      <c r="O6" s="472"/>
      <c r="P6" s="472"/>
      <c r="Q6" s="472"/>
    </row>
    <row r="7" spans="1:17" s="2" customFormat="1" ht="18" x14ac:dyDescent="0.2">
      <c r="A7" s="474" t="s">
        <v>156</v>
      </c>
      <c r="B7" s="474"/>
      <c r="C7" s="474"/>
      <c r="D7" s="474"/>
      <c r="E7" s="474"/>
      <c r="F7" s="474"/>
      <c r="G7" s="474"/>
      <c r="H7" s="474"/>
      <c r="I7" s="474"/>
      <c r="J7" s="474"/>
      <c r="K7" s="474"/>
      <c r="L7" s="474"/>
      <c r="M7" s="474"/>
      <c r="N7" s="474"/>
      <c r="O7" s="474"/>
      <c r="P7" s="474"/>
      <c r="Q7" s="474"/>
    </row>
    <row r="8" spans="1:17" s="2" customFormat="1" ht="15" customHeight="1" x14ac:dyDescent="0.2">
      <c r="A8" s="289"/>
      <c r="B8" s="289"/>
      <c r="C8" s="289"/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</row>
    <row r="9" spans="1:17" s="2" customFormat="1" ht="18" x14ac:dyDescent="0.2">
      <c r="A9" s="289"/>
      <c r="B9" s="37" t="s">
        <v>365</v>
      </c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</row>
    <row r="10" spans="1:17" s="2" customFormat="1" ht="18" x14ac:dyDescent="0.2">
      <c r="A10" s="289"/>
      <c r="B10" s="37" t="s">
        <v>367</v>
      </c>
      <c r="C10" s="289"/>
      <c r="D10" s="289"/>
      <c r="E10" s="289"/>
      <c r="F10" s="289"/>
      <c r="G10" s="289"/>
      <c r="H10" s="289"/>
      <c r="I10" s="289"/>
      <c r="J10" s="289"/>
      <c r="K10" s="289"/>
      <c r="L10" s="289"/>
      <c r="M10" s="289"/>
      <c r="N10" s="289"/>
      <c r="O10" s="289"/>
      <c r="P10" s="289"/>
      <c r="Q10" s="289"/>
    </row>
    <row r="11" spans="1:17" s="2" customFormat="1" ht="15" customHeight="1" x14ac:dyDescent="0.2">
      <c r="A11" s="289"/>
      <c r="B11" s="289"/>
      <c r="C11" s="289"/>
      <c r="D11" s="289"/>
      <c r="E11" s="289"/>
      <c r="F11" s="289"/>
      <c r="G11" s="289"/>
      <c r="H11" s="289"/>
      <c r="I11" s="289"/>
      <c r="J11" s="289"/>
      <c r="K11" s="289"/>
      <c r="L11" s="289"/>
      <c r="M11" s="289"/>
      <c r="N11" s="289"/>
      <c r="O11" s="289"/>
      <c r="P11" s="289"/>
      <c r="Q11" s="289"/>
    </row>
    <row r="12" spans="1:17" s="2" customFormat="1" ht="15" customHeight="1" x14ac:dyDescent="0.25">
      <c r="A12" s="30"/>
      <c r="B12" s="36"/>
      <c r="C12" s="31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</row>
    <row r="13" spans="1:17" s="2" customFormat="1" ht="15" customHeight="1" x14ac:dyDescent="0.2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</row>
    <row r="14" spans="1:17" s="2" customFormat="1" ht="15.75" x14ac:dyDescent="0.25">
      <c r="A14" s="38" t="s">
        <v>0</v>
      </c>
      <c r="B14" s="39"/>
      <c r="C14" s="40"/>
      <c r="D14" s="41"/>
      <c r="E14" s="41"/>
      <c r="F14" s="41"/>
      <c r="G14" s="41"/>
      <c r="H14" s="41"/>
      <c r="I14" s="41"/>
      <c r="J14" s="41"/>
      <c r="K14" s="41"/>
      <c r="L14" s="36"/>
      <c r="M14" s="36"/>
      <c r="N14" s="36"/>
      <c r="O14" s="36"/>
      <c r="P14" s="36"/>
      <c r="Q14" s="36"/>
    </row>
    <row r="15" spans="1:17" s="2" customFormat="1" ht="15" customHeight="1" thickBot="1" x14ac:dyDescent="0.25">
      <c r="A15" s="223"/>
      <c r="B15" s="223"/>
      <c r="C15" s="224"/>
      <c r="D15" s="220"/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</row>
    <row r="16" spans="1:17" s="2" customFormat="1" ht="47.25" x14ac:dyDescent="0.25">
      <c r="A16" s="225"/>
      <c r="B16" s="225"/>
      <c r="C16" s="226" t="s">
        <v>1</v>
      </c>
      <c r="D16" s="226" t="s">
        <v>2</v>
      </c>
      <c r="E16" s="226" t="s">
        <v>3</v>
      </c>
      <c r="F16" s="226" t="s">
        <v>4</v>
      </c>
      <c r="G16" s="226" t="s">
        <v>5</v>
      </c>
      <c r="H16" s="226" t="s">
        <v>6</v>
      </c>
      <c r="I16" s="226" t="s">
        <v>17</v>
      </c>
      <c r="J16" s="226" t="s">
        <v>7</v>
      </c>
      <c r="K16" s="226" t="s">
        <v>8</v>
      </c>
      <c r="L16" s="226" t="s">
        <v>9</v>
      </c>
      <c r="M16" s="226" t="s">
        <v>10</v>
      </c>
      <c r="N16" s="226" t="s">
        <v>11</v>
      </c>
      <c r="O16" s="226" t="s">
        <v>12</v>
      </c>
      <c r="P16" s="226" t="s">
        <v>13</v>
      </c>
      <c r="Q16" s="226" t="s">
        <v>14</v>
      </c>
    </row>
    <row r="17" spans="1:17" s="2" customFormat="1" ht="15" customHeight="1" x14ac:dyDescent="0.25">
      <c r="A17" s="31"/>
      <c r="B17" s="31"/>
      <c r="C17" s="31"/>
      <c r="D17" s="31"/>
      <c r="E17" s="31"/>
      <c r="F17" s="31"/>
      <c r="G17" s="31"/>
      <c r="H17" s="33"/>
      <c r="I17" s="31"/>
      <c r="J17" s="31"/>
      <c r="K17" s="31"/>
      <c r="L17" s="31"/>
      <c r="M17" s="31"/>
      <c r="N17" s="31"/>
      <c r="O17" s="31"/>
      <c r="P17" s="31"/>
      <c r="Q17" s="31"/>
    </row>
    <row r="18" spans="1:17" s="2" customFormat="1" ht="15.75" x14ac:dyDescent="0.25">
      <c r="A18" s="31"/>
      <c r="B18" s="218" t="s">
        <v>54</v>
      </c>
      <c r="C18" s="323">
        <f>data!U11</f>
        <v>62.60014975664545</v>
      </c>
      <c r="D18" s="323">
        <f>data!V11</f>
        <v>67.866281918658473</v>
      </c>
      <c r="E18" s="323">
        <f>data!W11</f>
        <v>65.947524407252445</v>
      </c>
      <c r="F18" s="323">
        <f>data!X11</f>
        <v>63.381284717276742</v>
      </c>
      <c r="G18" s="323">
        <f>data!Y11</f>
        <v>64.095247466299327</v>
      </c>
      <c r="H18" s="323">
        <f>data!Z11</f>
        <v>68.048481547051608</v>
      </c>
      <c r="I18" s="323">
        <f>data!AA11</f>
        <v>57.931498100904165</v>
      </c>
      <c r="J18" s="323">
        <f>data!AB11</f>
        <v>66.149876051530057</v>
      </c>
      <c r="K18" s="323">
        <f>data!AC11</f>
        <v>59.841646695186689</v>
      </c>
      <c r="L18" s="323">
        <f>data!AD11</f>
        <v>63.136292111399705</v>
      </c>
      <c r="M18" s="323">
        <f>data!AE11</f>
        <v>65.934065934065927</v>
      </c>
      <c r="N18" s="323">
        <f>data!AF11</f>
        <v>70.543854133920149</v>
      </c>
      <c r="O18" s="323">
        <f>data!AG11</f>
        <v>64.476997445181681</v>
      </c>
      <c r="P18" s="323">
        <f>data!AH11</f>
        <v>61.783132530120476</v>
      </c>
      <c r="Q18" s="324">
        <f>data!AI11</f>
        <v>62.73766383262879</v>
      </c>
    </row>
    <row r="19" spans="1:17" s="2" customFormat="1" ht="15.75" x14ac:dyDescent="0.25">
      <c r="A19" s="31"/>
      <c r="B19" s="218" t="s">
        <v>55</v>
      </c>
      <c r="C19" s="323">
        <f>data!U12</f>
        <v>66.146210502145991</v>
      </c>
      <c r="D19" s="323">
        <f>data!V12</f>
        <v>73.154685494223358</v>
      </c>
      <c r="E19" s="323">
        <f>data!W12</f>
        <v>70.394959404600812</v>
      </c>
      <c r="F19" s="323">
        <f>data!X12</f>
        <v>66.869050883309171</v>
      </c>
      <c r="G19" s="323">
        <f>data!Y12</f>
        <v>67.457803413550181</v>
      </c>
      <c r="H19" s="323">
        <f>data!Z12</f>
        <v>72.739263045091079</v>
      </c>
      <c r="I19" s="323">
        <f>data!AA12</f>
        <v>62.816715154720967</v>
      </c>
      <c r="J19" s="323">
        <f>data!AB12</f>
        <v>70.416141740156377</v>
      </c>
      <c r="K19" s="323">
        <f>data!AC12</f>
        <v>63.131597771660196</v>
      </c>
      <c r="L19" s="323">
        <f>data!AD12</f>
        <v>67.688962901285961</v>
      </c>
      <c r="M19" s="323">
        <f>data!AE12</f>
        <v>71.851404409543946</v>
      </c>
      <c r="N19" s="323">
        <f>data!AF12</f>
        <v>76.141146001942374</v>
      </c>
      <c r="O19" s="323">
        <f>data!AG12</f>
        <v>69.319330157355267</v>
      </c>
      <c r="P19" s="323">
        <f>data!AH12</f>
        <v>69.306680161943319</v>
      </c>
      <c r="Q19" s="324">
        <f>data!AI12</f>
        <v>67.020579457676547</v>
      </c>
    </row>
    <row r="20" spans="1:17" s="2" customFormat="1" ht="15.75" x14ac:dyDescent="0.25">
      <c r="A20" s="41"/>
      <c r="B20" s="219" t="s">
        <v>15</v>
      </c>
      <c r="C20" s="323">
        <f>data!U13</f>
        <v>64.424693512182259</v>
      </c>
      <c r="D20" s="323">
        <f>data!V13</f>
        <v>70.533955697056356</v>
      </c>
      <c r="E20" s="323">
        <f>data!W13</f>
        <v>68.204842032967022</v>
      </c>
      <c r="F20" s="323">
        <f>data!X13</f>
        <v>65.158425228282027</v>
      </c>
      <c r="G20" s="323">
        <f>data!Y13</f>
        <v>65.809966969645828</v>
      </c>
      <c r="H20" s="323">
        <f>data!Z13</f>
        <v>70.383542156809114</v>
      </c>
      <c r="I20" s="323">
        <f>data!AA13</f>
        <v>60.394339905665092</v>
      </c>
      <c r="J20" s="323">
        <f>data!AB13</f>
        <v>68.300057447516153</v>
      </c>
      <c r="K20" s="323">
        <f>data!AC13</f>
        <v>61.513549239920685</v>
      </c>
      <c r="L20" s="323">
        <f>data!AD13</f>
        <v>65.440295153194995</v>
      </c>
      <c r="M20" s="323">
        <f>data!AE13</f>
        <v>68.867924528301884</v>
      </c>
      <c r="N20" s="323">
        <f>data!AF13</f>
        <v>73.301435406698573</v>
      </c>
      <c r="O20" s="323">
        <f>data!AG13</f>
        <v>66.920408293344749</v>
      </c>
      <c r="P20" s="323">
        <f>data!AH13</f>
        <v>65.452974574179208</v>
      </c>
      <c r="Q20" s="324">
        <f>data!AI13</f>
        <v>64.903749223227237</v>
      </c>
    </row>
    <row r="21" spans="1:17" s="2" customFormat="1" ht="15" customHeight="1" thickBot="1" x14ac:dyDescent="0.25">
      <c r="A21" s="220"/>
      <c r="B21" s="221"/>
      <c r="C21" s="222"/>
      <c r="D21" s="222"/>
      <c r="E21" s="222"/>
      <c r="F21" s="222"/>
      <c r="G21" s="222"/>
      <c r="H21" s="222"/>
      <c r="I21" s="222"/>
      <c r="J21" s="222"/>
      <c r="K21" s="222"/>
      <c r="L21" s="222"/>
      <c r="M21" s="222"/>
      <c r="N21" s="222"/>
      <c r="O21" s="222"/>
      <c r="P21" s="222"/>
      <c r="Q21" s="222"/>
    </row>
    <row r="22" spans="1:17" s="2" customFormat="1" ht="1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s="2" customFormat="1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s="2" customFormat="1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s="2" customForma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s="2" customFormat="1" ht="15" customHeight="1" x14ac:dyDescent="0.25">
      <c r="A26" s="44" t="s">
        <v>18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s="2" customFormat="1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s="2" customFormat="1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s="2" customFormat="1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s="2" customFormat="1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s="2" customFormat="1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s="2" customFormat="1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s="2" customFormat="1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s="2" customFormat="1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s="2" customFormat="1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s="2" customFormat="1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s="2" customFormat="1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s="2" customFormat="1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s="2" customFormat="1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s="2" customForma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s="2" customFormat="1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s="2" customFormat="1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s="2" customFormat="1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s="2" customFormat="1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s="2" customFormat="1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s="2" customFormat="1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s="2" customFormat="1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s="2" customFormat="1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s="2" customFormat="1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s="2" customFormat="1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s="2" customFormat="1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s="2" customFormat="1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475"/>
      <c r="Q52" s="475"/>
    </row>
    <row r="53" spans="1:17" s="2" customFormat="1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476" t="s">
        <v>89</v>
      </c>
      <c r="P53" s="476"/>
      <c r="Q53" s="476"/>
    </row>
    <row r="54" spans="1:17" s="2" customFormat="1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359"/>
      <c r="Q54" s="359"/>
    </row>
    <row r="55" spans="1:17" s="2" customFormat="1" ht="15" customHeight="1" x14ac:dyDescent="0.2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359"/>
      <c r="Q55" s="359"/>
    </row>
    <row r="56" spans="1:17" s="2" customFormat="1" ht="15" customHeight="1" x14ac:dyDescent="0.25">
      <c r="A56" s="327" t="s">
        <v>311</v>
      </c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359"/>
      <c r="Q56" s="359"/>
    </row>
    <row r="57" spans="1:17" s="2" customFormat="1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359"/>
      <c r="Q57" s="359"/>
    </row>
    <row r="58" spans="1:17" s="2" customFormat="1" ht="15" customHeight="1" x14ac:dyDescent="0.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359"/>
      <c r="Q58" s="359"/>
    </row>
    <row r="59" spans="1:17" s="2" customFormat="1" ht="15" customHeight="1" x14ac:dyDescent="0.25">
      <c r="A59" s="38" t="s">
        <v>331</v>
      </c>
      <c r="B59" s="39"/>
      <c r="C59" s="40"/>
      <c r="D59" s="41"/>
      <c r="E59" s="41"/>
      <c r="F59" s="41"/>
      <c r="G59" s="41"/>
      <c r="H59" s="41"/>
      <c r="I59" s="41"/>
      <c r="J59" s="41"/>
      <c r="K59" s="41"/>
      <c r="L59" s="36"/>
      <c r="M59" s="36"/>
      <c r="N59" s="36"/>
      <c r="O59" s="36"/>
      <c r="P59" s="36"/>
      <c r="Q59" s="36"/>
    </row>
    <row r="60" spans="1:17" s="2" customFormat="1" ht="15" customHeight="1" thickBot="1" x14ac:dyDescent="0.25">
      <c r="A60" s="223"/>
      <c r="B60" s="223"/>
      <c r="C60" s="224"/>
      <c r="D60" s="220"/>
      <c r="E60" s="220"/>
      <c r="F60" s="220"/>
      <c r="G60" s="220"/>
      <c r="H60" s="220"/>
      <c r="I60" s="220"/>
      <c r="J60" s="220"/>
      <c r="K60" s="220"/>
      <c r="L60" s="220"/>
      <c r="M60" s="220"/>
      <c r="N60" s="220"/>
      <c r="O60" s="220"/>
      <c r="P60" s="41"/>
      <c r="Q60" s="41"/>
    </row>
    <row r="61" spans="1:17" ht="15" customHeight="1" x14ac:dyDescent="0.25">
      <c r="A61" s="225"/>
      <c r="B61" s="225"/>
      <c r="C61" s="226" t="s">
        <v>302</v>
      </c>
      <c r="D61" s="226" t="s">
        <v>303</v>
      </c>
      <c r="E61" s="226" t="s">
        <v>304</v>
      </c>
      <c r="F61" s="226" t="s">
        <v>305</v>
      </c>
      <c r="G61" s="226" t="s">
        <v>306</v>
      </c>
      <c r="H61" s="226" t="s">
        <v>307</v>
      </c>
      <c r="I61" s="226" t="s">
        <v>308</v>
      </c>
      <c r="J61" s="226" t="s">
        <v>309</v>
      </c>
      <c r="K61" s="226" t="s">
        <v>310</v>
      </c>
      <c r="L61" s="226" t="s">
        <v>333</v>
      </c>
      <c r="M61" s="226" t="s">
        <v>389</v>
      </c>
      <c r="N61" s="226" t="s">
        <v>393</v>
      </c>
      <c r="O61" s="226" t="s">
        <v>431</v>
      </c>
      <c r="P61" s="361"/>
      <c r="Q61" s="361"/>
    </row>
    <row r="62" spans="1:17" ht="15" customHeight="1" x14ac:dyDescent="0.25">
      <c r="A62" s="31"/>
      <c r="B62" s="31"/>
      <c r="C62" s="31"/>
      <c r="D62" s="31"/>
      <c r="E62" s="31"/>
      <c r="F62" s="31"/>
      <c r="G62" s="31"/>
      <c r="H62" s="33"/>
      <c r="I62" s="31"/>
      <c r="J62" s="31"/>
      <c r="K62" s="31"/>
      <c r="L62" s="31"/>
      <c r="M62" s="31"/>
      <c r="N62" s="412"/>
      <c r="O62" s="412"/>
      <c r="P62" s="41"/>
      <c r="Q62" s="41"/>
    </row>
    <row r="63" spans="1:17" ht="15" customHeight="1" x14ac:dyDescent="0.25">
      <c r="A63" s="31"/>
      <c r="B63" s="218" t="s">
        <v>54</v>
      </c>
      <c r="C63" s="323">
        <f>TSData!C7</f>
        <v>50.082854079344962</v>
      </c>
      <c r="D63" s="323">
        <f>TSData!D7</f>
        <v>50.103683795042045</v>
      </c>
      <c r="E63" s="323">
        <f>TSData!E7</f>
        <v>51.066215276883867</v>
      </c>
      <c r="F63" s="323">
        <f>TSData!F7</f>
        <v>51.699237433389158</v>
      </c>
      <c r="G63" s="323">
        <f>TSData!G7</f>
        <v>52.745295289069659</v>
      </c>
      <c r="H63" s="323">
        <f>TSData!H7</f>
        <v>54.254773987373753</v>
      </c>
      <c r="I63" s="323">
        <f>TSData!I7</f>
        <v>54.925381821568266</v>
      </c>
      <c r="J63" s="323">
        <f>TSData!J7</f>
        <v>54.041803473790551</v>
      </c>
      <c r="K63" s="323">
        <f>TSData!K7</f>
        <v>53.103217105403765</v>
      </c>
      <c r="L63" s="323">
        <f>TSData!L7</f>
        <v>54.922601575435472</v>
      </c>
      <c r="M63" s="323">
        <f>TSData!M7</f>
        <v>59.302191719215493</v>
      </c>
      <c r="N63" s="323">
        <f>TSData!N7</f>
        <v>61.390207997231109</v>
      </c>
      <c r="O63" s="323">
        <f>TSData!O7</f>
        <v>62.73766383262879</v>
      </c>
      <c r="P63" s="323"/>
      <c r="Q63" s="324"/>
    </row>
    <row r="64" spans="1:17" ht="15" customHeight="1" x14ac:dyDescent="0.25">
      <c r="A64" s="31"/>
      <c r="B64" s="218" t="s">
        <v>55</v>
      </c>
      <c r="C64" s="323">
        <f>TSData!C8</f>
        <v>57.438518671905229</v>
      </c>
      <c r="D64" s="323">
        <f>TSData!D8</f>
        <v>57.256746641452935</v>
      </c>
      <c r="E64" s="323">
        <f>TSData!E8</f>
        <v>57.907956769803612</v>
      </c>
      <c r="F64" s="323">
        <f>TSData!F8</f>
        <v>58.116659327755762</v>
      </c>
      <c r="G64" s="323">
        <f>TSData!G8</f>
        <v>58.473814236119161</v>
      </c>
      <c r="H64" s="323">
        <f>TSData!H8</f>
        <v>59.821039322146383</v>
      </c>
      <c r="I64" s="323">
        <f>TSData!I8</f>
        <v>60.841130536314083</v>
      </c>
      <c r="J64" s="323">
        <f>TSData!J8</f>
        <v>60.298457081902512</v>
      </c>
      <c r="K64" s="323">
        <f>TSData!K8</f>
        <v>59.406126524288716</v>
      </c>
      <c r="L64" s="323">
        <f>TSData!L8</f>
        <v>60.638006557039049</v>
      </c>
      <c r="M64" s="323">
        <f>TSData!M8</f>
        <v>64.293960830412061</v>
      </c>
      <c r="N64" s="323">
        <f>TSData!N8</f>
        <v>65.930662236982883</v>
      </c>
      <c r="O64" s="323">
        <f>TSData!O8</f>
        <v>67.020579457676547</v>
      </c>
      <c r="P64" s="323"/>
      <c r="Q64" s="324"/>
    </row>
    <row r="65" spans="1:17" ht="15" customHeight="1" x14ac:dyDescent="0.25">
      <c r="A65" s="41"/>
      <c r="B65" s="219" t="s">
        <v>15</v>
      </c>
      <c r="C65" s="323">
        <f>TSData!C9</f>
        <v>53.854277843280784</v>
      </c>
      <c r="D65" s="323">
        <f>TSData!D9</f>
        <v>53.767791181256939</v>
      </c>
      <c r="E65" s="323">
        <f>TSData!E9</f>
        <v>54.569794550488126</v>
      </c>
      <c r="F65" s="323">
        <f>TSData!F9</f>
        <v>54.981798044483519</v>
      </c>
      <c r="G65" s="323">
        <f>TSData!G9</f>
        <v>55.668727133168275</v>
      </c>
      <c r="H65" s="323">
        <f>TSData!H9</f>
        <v>57.0880420468729</v>
      </c>
      <c r="I65" s="323">
        <f>TSData!I9</f>
        <v>57.933941788317625</v>
      </c>
      <c r="J65" s="323">
        <f>TSData!J9</f>
        <v>57.220033733238452</v>
      </c>
      <c r="K65" s="323">
        <f>TSData!K9</f>
        <v>56.301621985785744</v>
      </c>
      <c r="L65" s="323">
        <f>TSData!L9</f>
        <v>57.818665807648017</v>
      </c>
      <c r="M65" s="323">
        <f>TSData!M9</f>
        <v>61.829008417130083</v>
      </c>
      <c r="N65" s="323">
        <f>TSData!N9</f>
        <v>63.685806794437639</v>
      </c>
      <c r="O65" s="323">
        <f>TSData!O9</f>
        <v>64.903749223227237</v>
      </c>
      <c r="P65" s="323"/>
      <c r="Q65" s="324"/>
    </row>
    <row r="66" spans="1:17" ht="15" customHeight="1" thickBot="1" x14ac:dyDescent="0.25">
      <c r="A66" s="220"/>
      <c r="B66" s="221"/>
      <c r="C66" s="222"/>
      <c r="D66" s="222"/>
      <c r="E66" s="222"/>
      <c r="F66" s="222"/>
      <c r="G66" s="222"/>
      <c r="H66" s="222"/>
      <c r="I66" s="222"/>
      <c r="J66" s="222"/>
      <c r="K66" s="222"/>
      <c r="L66" s="222"/>
      <c r="M66" s="222"/>
      <c r="N66" s="413"/>
      <c r="O66" s="413"/>
      <c r="P66" s="362"/>
      <c r="Q66" s="362"/>
    </row>
    <row r="67" spans="1:17" ht="15" customHeight="1" x14ac:dyDescent="0.2">
      <c r="A67" s="360"/>
      <c r="B67" s="360"/>
      <c r="C67" s="360"/>
      <c r="D67" s="360"/>
      <c r="E67" s="360"/>
      <c r="F67" s="360"/>
      <c r="G67" s="360"/>
      <c r="H67" s="360"/>
      <c r="I67" s="360"/>
      <c r="J67" s="360"/>
      <c r="K67" s="360"/>
      <c r="L67" s="360"/>
      <c r="M67" s="360"/>
      <c r="N67" s="360"/>
      <c r="O67" s="36"/>
      <c r="P67" s="360"/>
      <c r="Q67" s="360"/>
    </row>
    <row r="68" spans="1:17" ht="15" customHeight="1" x14ac:dyDescent="0.2">
      <c r="A68" s="360"/>
      <c r="B68" s="360"/>
      <c r="C68" s="360"/>
      <c r="D68" s="360"/>
      <c r="E68" s="360"/>
      <c r="F68" s="360"/>
      <c r="G68" s="360"/>
      <c r="H68" s="360"/>
      <c r="I68" s="360"/>
      <c r="J68" s="360"/>
      <c r="K68" s="360"/>
      <c r="L68" s="360"/>
      <c r="M68" s="360"/>
      <c r="N68" s="360"/>
      <c r="O68" s="360"/>
      <c r="P68" s="360"/>
      <c r="Q68" s="360"/>
    </row>
    <row r="69" spans="1:17" ht="15" customHeight="1" x14ac:dyDescent="0.2">
      <c r="A69" s="360"/>
      <c r="B69" s="360"/>
      <c r="C69" s="360"/>
      <c r="D69" s="360"/>
      <c r="E69" s="360"/>
      <c r="F69" s="360"/>
      <c r="G69" s="360"/>
      <c r="H69" s="360"/>
      <c r="I69" s="360"/>
      <c r="J69" s="360"/>
      <c r="K69" s="360"/>
      <c r="L69" s="360"/>
      <c r="M69" s="360"/>
      <c r="N69" s="360"/>
      <c r="O69" s="360"/>
      <c r="P69" s="360"/>
      <c r="Q69" s="360"/>
    </row>
    <row r="70" spans="1:17" ht="15" customHeight="1" x14ac:dyDescent="0.2">
      <c r="A70" s="360"/>
      <c r="B70" s="360"/>
      <c r="C70" s="360"/>
      <c r="D70" s="360"/>
      <c r="E70" s="360"/>
      <c r="F70" s="360"/>
      <c r="G70" s="360"/>
      <c r="H70" s="360"/>
      <c r="I70" s="360"/>
      <c r="J70" s="360"/>
      <c r="K70" s="360"/>
      <c r="L70" s="360"/>
      <c r="M70" s="360"/>
      <c r="N70" s="360"/>
      <c r="O70" s="360"/>
      <c r="P70" s="360"/>
      <c r="Q70" s="360"/>
    </row>
    <row r="71" spans="1:17" ht="15" customHeight="1" x14ac:dyDescent="0.25">
      <c r="A71" s="44" t="s">
        <v>332</v>
      </c>
      <c r="B71" s="23"/>
      <c r="C71" s="23"/>
      <c r="D71" s="23"/>
      <c r="E71" s="23"/>
      <c r="F71" s="23"/>
      <c r="G71" s="360"/>
      <c r="H71" s="360"/>
      <c r="I71" s="360"/>
      <c r="J71" s="360"/>
      <c r="K71" s="360"/>
      <c r="L71" s="360"/>
      <c r="M71" s="360"/>
      <c r="N71" s="360"/>
      <c r="O71" s="360"/>
      <c r="P71" s="360"/>
      <c r="Q71" s="360"/>
    </row>
    <row r="72" spans="1:17" ht="15" customHeight="1" x14ac:dyDescent="0.2">
      <c r="A72" s="360"/>
      <c r="B72" s="360"/>
      <c r="C72" s="360"/>
      <c r="D72" s="360"/>
      <c r="E72" s="360"/>
      <c r="F72" s="360"/>
      <c r="G72" s="360"/>
      <c r="H72" s="360"/>
      <c r="I72" s="360"/>
      <c r="J72" s="360"/>
      <c r="K72" s="360"/>
      <c r="L72" s="360"/>
      <c r="M72" s="360"/>
      <c r="N72" s="360"/>
      <c r="O72" s="360"/>
      <c r="P72" s="360"/>
      <c r="Q72" s="360"/>
    </row>
    <row r="73" spans="1:17" ht="15" customHeight="1" x14ac:dyDescent="0.2">
      <c r="A73" s="360"/>
      <c r="B73" s="360"/>
      <c r="C73" s="360"/>
      <c r="D73" s="360"/>
      <c r="E73" s="360"/>
      <c r="F73" s="360"/>
      <c r="G73" s="360"/>
      <c r="H73" s="360"/>
      <c r="I73" s="360"/>
      <c r="J73" s="360"/>
      <c r="K73" s="360"/>
      <c r="L73" s="360"/>
      <c r="M73" s="360"/>
      <c r="N73" s="360"/>
      <c r="O73" s="360"/>
      <c r="P73" s="360"/>
      <c r="Q73" s="360"/>
    </row>
    <row r="74" spans="1:17" ht="15" customHeight="1" x14ac:dyDescent="0.2">
      <c r="A74" s="360"/>
      <c r="B74" s="360"/>
      <c r="C74" s="360"/>
      <c r="D74" s="360"/>
      <c r="E74" s="360"/>
      <c r="F74" s="360"/>
      <c r="G74" s="360"/>
      <c r="H74" s="360"/>
      <c r="I74" s="360"/>
      <c r="J74" s="360"/>
      <c r="K74" s="360"/>
      <c r="L74" s="360"/>
      <c r="M74" s="360"/>
      <c r="N74" s="360"/>
      <c r="O74" s="360"/>
      <c r="P74" s="360"/>
      <c r="Q74" s="360"/>
    </row>
    <row r="75" spans="1:17" ht="15" customHeight="1" x14ac:dyDescent="0.2">
      <c r="A75" s="360"/>
      <c r="B75" s="360"/>
      <c r="C75" s="360"/>
      <c r="D75" s="360"/>
      <c r="E75" s="360"/>
      <c r="F75" s="360"/>
      <c r="G75" s="360"/>
      <c r="H75" s="360"/>
      <c r="I75" s="360"/>
      <c r="J75" s="360"/>
      <c r="K75" s="360"/>
      <c r="L75" s="360"/>
      <c r="M75" s="360"/>
      <c r="N75" s="360"/>
      <c r="O75" s="360"/>
      <c r="P75" s="360"/>
      <c r="Q75" s="360"/>
    </row>
    <row r="76" spans="1:17" ht="15" customHeight="1" x14ac:dyDescent="0.2">
      <c r="A76" s="360"/>
      <c r="B76" s="360"/>
      <c r="C76" s="360"/>
      <c r="D76" s="360"/>
      <c r="E76" s="360"/>
      <c r="F76" s="360"/>
      <c r="G76" s="360"/>
      <c r="H76" s="360"/>
      <c r="I76" s="360"/>
      <c r="J76" s="360"/>
      <c r="K76" s="360"/>
      <c r="L76" s="360"/>
      <c r="M76" s="360"/>
      <c r="N76" s="360"/>
      <c r="O76" s="360"/>
      <c r="P76" s="360"/>
      <c r="Q76" s="360"/>
    </row>
    <row r="77" spans="1:17" ht="15" customHeight="1" x14ac:dyDescent="0.2">
      <c r="A77" s="360"/>
      <c r="B77" s="360"/>
      <c r="C77" s="360"/>
      <c r="D77" s="360"/>
      <c r="E77" s="360"/>
      <c r="F77" s="360"/>
      <c r="G77" s="360"/>
      <c r="H77" s="360"/>
      <c r="I77" s="360"/>
      <c r="J77" s="360"/>
      <c r="K77" s="360"/>
      <c r="L77" s="360"/>
      <c r="M77" s="360"/>
      <c r="N77" s="360"/>
      <c r="O77" s="360"/>
      <c r="P77" s="360"/>
      <c r="Q77" s="360"/>
    </row>
    <row r="78" spans="1:17" ht="15" customHeight="1" x14ac:dyDescent="0.2">
      <c r="A78" s="360"/>
      <c r="B78" s="360"/>
      <c r="C78" s="360"/>
      <c r="D78" s="360"/>
      <c r="E78" s="360"/>
      <c r="F78" s="360"/>
      <c r="G78" s="360"/>
      <c r="H78" s="360"/>
      <c r="I78" s="360"/>
      <c r="J78" s="360"/>
      <c r="K78" s="360"/>
      <c r="L78" s="360"/>
      <c r="M78" s="360"/>
      <c r="N78" s="360"/>
      <c r="O78" s="360"/>
      <c r="P78" s="360"/>
      <c r="Q78" s="360"/>
    </row>
    <row r="79" spans="1:17" ht="15" customHeight="1" x14ac:dyDescent="0.2">
      <c r="A79" s="360"/>
      <c r="B79" s="360"/>
      <c r="C79" s="360"/>
      <c r="D79" s="360"/>
      <c r="E79" s="360"/>
      <c r="F79" s="360"/>
      <c r="G79" s="360"/>
      <c r="H79" s="360"/>
      <c r="I79" s="360"/>
      <c r="J79" s="360"/>
      <c r="K79" s="360"/>
      <c r="L79" s="360"/>
      <c r="M79" s="360"/>
      <c r="N79" s="360"/>
      <c r="O79" s="360"/>
      <c r="P79" s="360"/>
      <c r="Q79" s="360"/>
    </row>
    <row r="80" spans="1:17" ht="15" customHeight="1" x14ac:dyDescent="0.2">
      <c r="A80" s="360"/>
      <c r="B80" s="360"/>
      <c r="C80" s="360"/>
      <c r="D80" s="360"/>
      <c r="E80" s="360"/>
      <c r="F80" s="360"/>
      <c r="G80" s="360"/>
      <c r="H80" s="360"/>
      <c r="I80" s="360"/>
      <c r="J80" s="360"/>
      <c r="K80" s="360"/>
      <c r="L80" s="360"/>
      <c r="M80" s="360"/>
      <c r="N80" s="360"/>
      <c r="O80" s="360"/>
      <c r="P80" s="360"/>
      <c r="Q80" s="360"/>
    </row>
    <row r="81" spans="1:17" ht="15" customHeight="1" x14ac:dyDescent="0.2">
      <c r="A81" s="360"/>
      <c r="B81" s="360"/>
      <c r="C81" s="360"/>
      <c r="D81" s="360"/>
      <c r="E81" s="360"/>
      <c r="F81" s="360"/>
      <c r="G81" s="360"/>
      <c r="H81" s="360"/>
      <c r="I81" s="360"/>
      <c r="J81" s="360"/>
      <c r="K81" s="360"/>
      <c r="L81" s="360"/>
      <c r="M81" s="360"/>
      <c r="N81" s="360"/>
      <c r="O81" s="360"/>
      <c r="P81" s="360"/>
      <c r="Q81" s="360"/>
    </row>
    <row r="82" spans="1:17" ht="15" customHeight="1" x14ac:dyDescent="0.2">
      <c r="A82" s="360"/>
      <c r="B82" s="360"/>
      <c r="C82" s="360"/>
      <c r="D82" s="360"/>
      <c r="E82" s="360"/>
      <c r="F82" s="360"/>
      <c r="G82" s="360"/>
      <c r="H82" s="360"/>
      <c r="I82" s="360"/>
      <c r="J82" s="360"/>
      <c r="K82" s="360"/>
      <c r="L82" s="360"/>
      <c r="M82" s="360"/>
      <c r="N82" s="360"/>
      <c r="O82" s="360"/>
      <c r="P82" s="360"/>
      <c r="Q82" s="360"/>
    </row>
    <row r="83" spans="1:17" ht="15" customHeight="1" x14ac:dyDescent="0.2">
      <c r="A83" s="360"/>
      <c r="B83" s="360"/>
      <c r="C83" s="360"/>
      <c r="D83" s="360"/>
      <c r="E83" s="360"/>
      <c r="F83" s="360"/>
      <c r="G83" s="360"/>
      <c r="H83" s="360"/>
      <c r="I83" s="360"/>
      <c r="J83" s="360"/>
      <c r="K83" s="360"/>
      <c r="L83" s="360"/>
      <c r="M83" s="360"/>
      <c r="N83" s="360"/>
      <c r="O83" s="360"/>
      <c r="P83" s="360"/>
      <c r="Q83" s="360"/>
    </row>
    <row r="84" spans="1:17" ht="15" customHeight="1" x14ac:dyDescent="0.2">
      <c r="A84" s="360"/>
      <c r="B84" s="360"/>
      <c r="C84" s="360"/>
      <c r="D84" s="360"/>
      <c r="E84" s="360"/>
      <c r="F84" s="360"/>
      <c r="G84" s="360"/>
      <c r="H84" s="360"/>
      <c r="I84" s="360"/>
      <c r="J84" s="360"/>
      <c r="K84" s="360"/>
      <c r="L84" s="360"/>
      <c r="M84" s="360"/>
      <c r="N84" s="360"/>
      <c r="O84" s="360"/>
      <c r="P84" s="360"/>
      <c r="Q84" s="360"/>
    </row>
    <row r="85" spans="1:17" ht="15" customHeight="1" x14ac:dyDescent="0.2">
      <c r="A85" s="360"/>
      <c r="B85" s="360"/>
      <c r="C85" s="360"/>
      <c r="D85" s="360"/>
      <c r="E85" s="360"/>
      <c r="F85" s="360"/>
      <c r="G85" s="360"/>
      <c r="H85" s="360"/>
      <c r="I85" s="360"/>
      <c r="J85" s="360"/>
      <c r="K85" s="360"/>
      <c r="L85" s="360"/>
      <c r="M85" s="360"/>
      <c r="N85" s="360"/>
      <c r="O85" s="360"/>
      <c r="P85" s="360"/>
      <c r="Q85" s="360"/>
    </row>
    <row r="86" spans="1:17" ht="15" customHeight="1" x14ac:dyDescent="0.2">
      <c r="A86" s="360"/>
      <c r="B86" s="360"/>
      <c r="C86" s="360"/>
      <c r="D86" s="360"/>
      <c r="E86" s="360"/>
      <c r="F86" s="360"/>
      <c r="G86" s="360"/>
      <c r="H86" s="360"/>
      <c r="I86" s="360"/>
      <c r="J86" s="360"/>
      <c r="K86" s="360"/>
      <c r="L86" s="360"/>
      <c r="M86" s="360"/>
      <c r="N86" s="360"/>
      <c r="O86" s="360"/>
      <c r="P86" s="360"/>
      <c r="Q86" s="360"/>
    </row>
    <row r="87" spans="1:17" ht="15" customHeight="1" x14ac:dyDescent="0.2">
      <c r="A87" s="360"/>
      <c r="B87" s="360"/>
      <c r="C87" s="360"/>
      <c r="D87" s="360"/>
      <c r="E87" s="360"/>
      <c r="F87" s="360"/>
      <c r="G87" s="360"/>
      <c r="H87" s="360"/>
      <c r="I87" s="360"/>
      <c r="J87" s="360"/>
      <c r="K87" s="360"/>
      <c r="L87" s="360"/>
      <c r="M87" s="360"/>
      <c r="N87" s="360"/>
      <c r="O87" s="360"/>
      <c r="P87" s="360"/>
      <c r="Q87" s="360"/>
    </row>
    <row r="88" spans="1:17" ht="15" customHeight="1" x14ac:dyDescent="0.2">
      <c r="A88" s="360"/>
      <c r="B88" s="360"/>
      <c r="C88" s="360"/>
      <c r="D88" s="360"/>
      <c r="E88" s="360"/>
      <c r="F88" s="360"/>
      <c r="G88" s="360"/>
      <c r="H88" s="360"/>
      <c r="I88" s="360"/>
      <c r="J88" s="360"/>
      <c r="K88" s="360"/>
      <c r="L88" s="360"/>
      <c r="M88" s="360"/>
      <c r="N88" s="360"/>
      <c r="O88" s="360"/>
      <c r="P88" s="360"/>
      <c r="Q88" s="360"/>
    </row>
    <row r="89" spans="1:17" ht="15" customHeight="1" x14ac:dyDescent="0.2">
      <c r="A89" s="360"/>
      <c r="B89" s="360"/>
      <c r="C89" s="360"/>
      <c r="D89" s="360"/>
      <c r="E89" s="360"/>
      <c r="F89" s="360"/>
      <c r="G89" s="360"/>
      <c r="H89" s="360"/>
      <c r="I89" s="360"/>
      <c r="J89" s="360"/>
      <c r="K89" s="360"/>
      <c r="L89" s="360"/>
      <c r="M89" s="360"/>
      <c r="N89" s="360"/>
      <c r="O89" s="360"/>
      <c r="P89" s="360"/>
      <c r="Q89" s="360"/>
    </row>
    <row r="90" spans="1:17" ht="15" customHeight="1" x14ac:dyDescent="0.2">
      <c r="A90" s="360"/>
      <c r="B90" s="360"/>
      <c r="C90" s="360"/>
      <c r="D90" s="360"/>
      <c r="E90" s="360"/>
      <c r="F90" s="360"/>
      <c r="G90" s="360"/>
      <c r="H90" s="360"/>
      <c r="I90" s="360"/>
      <c r="J90" s="360"/>
      <c r="K90" s="360"/>
      <c r="L90" s="360"/>
      <c r="M90" s="360"/>
      <c r="N90" s="360"/>
      <c r="O90" s="360"/>
      <c r="P90" s="360"/>
      <c r="Q90" s="360"/>
    </row>
    <row r="91" spans="1:17" ht="15" customHeight="1" x14ac:dyDescent="0.2">
      <c r="A91" s="360"/>
      <c r="B91" s="360"/>
      <c r="C91" s="360"/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</row>
    <row r="92" spans="1:17" ht="15" customHeight="1" x14ac:dyDescent="0.2">
      <c r="A92" s="360"/>
      <c r="B92" s="360"/>
      <c r="C92" s="360"/>
      <c r="D92" s="360"/>
      <c r="E92" s="360"/>
      <c r="F92" s="360"/>
      <c r="G92" s="360"/>
      <c r="H92" s="360"/>
      <c r="I92" s="360"/>
      <c r="J92" s="360"/>
      <c r="K92" s="360"/>
      <c r="L92" s="360"/>
      <c r="M92" s="360"/>
      <c r="N92" s="360"/>
      <c r="O92" s="360"/>
      <c r="P92" s="360"/>
      <c r="Q92" s="360"/>
    </row>
    <row r="93" spans="1:17" ht="15" customHeight="1" x14ac:dyDescent="0.2">
      <c r="A93" s="360"/>
      <c r="B93" s="360"/>
      <c r="C93" s="360"/>
      <c r="D93" s="360"/>
      <c r="E93" s="360"/>
      <c r="F93" s="360"/>
      <c r="G93" s="360"/>
      <c r="H93" s="360"/>
      <c r="I93" s="360"/>
      <c r="J93" s="360"/>
      <c r="K93" s="360"/>
      <c r="L93" s="360"/>
      <c r="M93" s="360"/>
      <c r="N93" s="360"/>
      <c r="O93" s="360"/>
      <c r="P93" s="360"/>
      <c r="Q93" s="360"/>
    </row>
    <row r="94" spans="1:17" ht="15" customHeight="1" x14ac:dyDescent="0.2">
      <c r="A94" s="360"/>
      <c r="B94" s="360"/>
      <c r="C94" s="360"/>
      <c r="D94" s="360"/>
      <c r="E94" s="360"/>
      <c r="F94" s="360"/>
      <c r="G94" s="360"/>
      <c r="H94" s="360"/>
      <c r="I94" s="360"/>
      <c r="J94" s="360"/>
      <c r="K94" s="360"/>
      <c r="L94" s="360"/>
      <c r="M94" s="360"/>
      <c r="N94" s="360"/>
      <c r="O94" s="360"/>
      <c r="P94" s="360"/>
      <c r="Q94" s="360"/>
    </row>
    <row r="95" spans="1:17" ht="15" customHeight="1" x14ac:dyDescent="0.2">
      <c r="A95" s="360"/>
      <c r="B95" s="360"/>
      <c r="C95" s="360"/>
      <c r="D95" s="360"/>
      <c r="E95" s="360"/>
      <c r="F95" s="360"/>
      <c r="G95" s="360"/>
      <c r="H95" s="360"/>
      <c r="I95" s="360"/>
      <c r="J95" s="360"/>
      <c r="K95" s="360"/>
      <c r="L95" s="360"/>
      <c r="M95" s="360"/>
      <c r="N95" s="360"/>
      <c r="O95" s="360"/>
      <c r="P95" s="360"/>
      <c r="Q95" s="360"/>
    </row>
    <row r="96" spans="1:17" ht="15" customHeight="1" x14ac:dyDescent="0.2">
      <c r="A96" s="360"/>
      <c r="B96" s="360"/>
      <c r="C96" s="360"/>
      <c r="D96" s="360"/>
      <c r="E96" s="360"/>
      <c r="F96" s="360"/>
      <c r="G96" s="360"/>
      <c r="H96" s="360"/>
      <c r="I96" s="360"/>
      <c r="J96" s="360"/>
      <c r="K96" s="360"/>
      <c r="L96" s="360"/>
      <c r="M96" s="360"/>
      <c r="N96" s="360"/>
      <c r="O96" s="360"/>
      <c r="P96" s="360"/>
      <c r="Q96" s="360"/>
    </row>
    <row r="97" spans="1:17" ht="15" customHeight="1" x14ac:dyDescent="0.2">
      <c r="A97" s="360"/>
      <c r="B97" s="360"/>
      <c r="C97" s="360"/>
      <c r="D97" s="360"/>
      <c r="E97" s="360"/>
      <c r="F97" s="360"/>
      <c r="G97" s="360"/>
      <c r="H97" s="360"/>
      <c r="I97" s="360"/>
      <c r="J97" s="360"/>
      <c r="K97" s="360"/>
      <c r="L97" s="360"/>
      <c r="M97" s="360"/>
      <c r="N97" s="360"/>
      <c r="O97" s="360"/>
      <c r="P97" s="360"/>
      <c r="Q97" s="360"/>
    </row>
    <row r="98" spans="1:17" ht="15" customHeight="1" x14ac:dyDescent="0.2">
      <c r="A98" s="360"/>
      <c r="B98" s="360"/>
      <c r="C98" s="360"/>
      <c r="D98" s="360"/>
      <c r="E98" s="360"/>
      <c r="F98" s="360"/>
      <c r="G98" s="360"/>
      <c r="H98" s="360"/>
      <c r="I98" s="360"/>
      <c r="J98" s="360"/>
      <c r="K98" s="360"/>
      <c r="L98" s="360"/>
      <c r="M98" s="360"/>
      <c r="N98" s="360"/>
      <c r="O98" s="360"/>
      <c r="P98" s="360"/>
      <c r="Q98" s="360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0"/>
      <c r="P99" s="360"/>
      <c r="Q99" s="360"/>
    </row>
    <row r="100" spans="1:17" ht="15" customHeight="1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ht="15" customHeight="1" x14ac:dyDescent="0.2">
      <c r="A102" s="360"/>
      <c r="B102" s="360"/>
      <c r="C102" s="360"/>
      <c r="D102" s="360"/>
      <c r="E102" s="360"/>
      <c r="F102" s="360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ht="15" customHeight="1" x14ac:dyDescent="0.2">
      <c r="A103" s="360"/>
      <c r="B103" s="360"/>
      <c r="C103" s="360"/>
      <c r="D103" s="360"/>
      <c r="E103" s="360"/>
      <c r="F103" s="360"/>
      <c r="G103" s="360"/>
      <c r="H103" s="360"/>
      <c r="I103" s="360"/>
      <c r="J103" s="360"/>
      <c r="K103" s="360"/>
      <c r="L103" s="360"/>
      <c r="M103" s="360"/>
      <c r="N103" s="360"/>
      <c r="O103" s="360"/>
      <c r="P103" s="360"/>
      <c r="Q103" s="360"/>
    </row>
    <row r="104" spans="1:17" ht="15" customHeight="1" x14ac:dyDescent="0.2">
      <c r="A104" s="360"/>
      <c r="B104" s="360"/>
      <c r="C104" s="360"/>
      <c r="D104" s="360"/>
      <c r="E104" s="360"/>
      <c r="F104" s="360"/>
      <c r="G104" s="360"/>
      <c r="H104" s="360"/>
      <c r="I104" s="360"/>
      <c r="J104" s="360"/>
      <c r="K104" s="360"/>
      <c r="L104" s="360"/>
      <c r="M104" s="360"/>
      <c r="N104" s="360"/>
      <c r="O104" s="360"/>
      <c r="P104" s="360"/>
      <c r="Q104" s="360"/>
    </row>
    <row r="105" spans="1:17" ht="15" customHeight="1" x14ac:dyDescent="0.2">
      <c r="A105" s="363" t="s">
        <v>426</v>
      </c>
      <c r="B105" s="360"/>
      <c r="C105" s="360"/>
      <c r="D105" s="360"/>
      <c r="E105" s="360"/>
      <c r="F105" s="360"/>
      <c r="G105" s="360"/>
      <c r="H105" s="360"/>
      <c r="I105" s="360"/>
      <c r="J105" s="360"/>
      <c r="K105" s="360"/>
      <c r="L105" s="360"/>
      <c r="M105" s="360"/>
      <c r="N105" s="360"/>
      <c r="O105" s="360"/>
      <c r="P105" s="360"/>
      <c r="Q105" s="360"/>
    </row>
    <row r="106" spans="1:17" ht="15" customHeight="1" x14ac:dyDescent="0.2">
      <c r="A106" s="363"/>
      <c r="B106" s="360"/>
      <c r="C106" s="360"/>
      <c r="D106" s="360"/>
      <c r="E106" s="360"/>
      <c r="F106" s="360"/>
      <c r="G106" s="360"/>
      <c r="H106" s="360"/>
      <c r="I106" s="360"/>
      <c r="J106" s="360"/>
      <c r="K106" s="360"/>
      <c r="L106" s="360"/>
      <c r="M106" s="360"/>
      <c r="N106" s="360"/>
      <c r="O106" s="360"/>
      <c r="P106" s="360"/>
      <c r="Q106" s="360"/>
    </row>
  </sheetData>
  <mergeCells count="5">
    <mergeCell ref="A6:Q6"/>
    <mergeCell ref="P1:Q1"/>
    <mergeCell ref="A7:Q7"/>
    <mergeCell ref="P52:Q52"/>
    <mergeCell ref="O53:Q53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1" manualBreakCount="1">
    <brk id="54" max="16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0"/>
  <sheetViews>
    <sheetView zoomScale="70" zoomScaleNormal="70" zoomScalePageLayoutView="65" workbookViewId="0"/>
  </sheetViews>
  <sheetFormatPr defaultColWidth="9.140625" defaultRowHeight="15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8" x14ac:dyDescent="0.25">
      <c r="A1" s="66" t="s">
        <v>256</v>
      </c>
      <c r="B1" s="58"/>
      <c r="C1" s="58"/>
      <c r="D1" s="59"/>
      <c r="E1" s="59"/>
      <c r="F1" s="59"/>
      <c r="G1" s="59"/>
      <c r="H1" s="59"/>
      <c r="I1" s="59"/>
      <c r="J1" s="59"/>
      <c r="K1" s="58"/>
      <c r="L1" s="58"/>
      <c r="M1" s="58"/>
      <c r="N1" s="58"/>
      <c r="O1" s="58"/>
      <c r="P1" s="473" t="s">
        <v>53</v>
      </c>
      <c r="Q1" s="473"/>
    </row>
    <row r="2" spans="1:17" ht="15.75" x14ac:dyDescent="0.25">
      <c r="A2" s="353" t="s">
        <v>294</v>
      </c>
      <c r="B2" s="23"/>
      <c r="C2" s="58"/>
      <c r="D2" s="59"/>
      <c r="E2" s="59"/>
      <c r="F2" s="59"/>
      <c r="G2" s="59"/>
      <c r="H2" s="59"/>
      <c r="I2" s="58"/>
      <c r="J2" s="58"/>
      <c r="K2" s="58"/>
      <c r="L2" s="58"/>
      <c r="M2" s="58"/>
      <c r="N2" s="58"/>
      <c r="O2" s="58"/>
      <c r="P2" s="58"/>
      <c r="Q2" s="58"/>
    </row>
    <row r="3" spans="1:17" ht="15.75" x14ac:dyDescent="0.25">
      <c r="A3" s="58"/>
      <c r="B3" s="58"/>
      <c r="C3" s="58"/>
      <c r="D3" s="59"/>
      <c r="E3" s="59"/>
      <c r="F3" s="59"/>
      <c r="G3" s="59"/>
      <c r="H3" s="59"/>
      <c r="I3" s="58"/>
      <c r="J3" s="58"/>
      <c r="K3" s="58"/>
      <c r="L3" s="58"/>
      <c r="M3" s="58"/>
      <c r="N3" s="58"/>
      <c r="O3" s="58"/>
      <c r="P3" s="58"/>
      <c r="Q3" s="58"/>
    </row>
    <row r="4" spans="1:17" ht="15" customHeight="1" x14ac:dyDescent="0.25">
      <c r="A4" s="58"/>
      <c r="B4" s="58"/>
      <c r="C4" s="58"/>
      <c r="D4" s="59"/>
      <c r="E4" s="59"/>
      <c r="F4" s="59"/>
      <c r="G4" s="59"/>
      <c r="H4" s="59"/>
      <c r="I4" s="58"/>
      <c r="J4" s="58"/>
      <c r="K4" s="58"/>
      <c r="L4" s="58"/>
      <c r="M4" s="58"/>
      <c r="N4" s="58"/>
      <c r="O4" s="58"/>
      <c r="P4" s="58"/>
      <c r="Q4" s="58"/>
    </row>
    <row r="5" spans="1:17" ht="15" customHeight="1" x14ac:dyDescent="0.25">
      <c r="A5" s="58" t="s">
        <v>58</v>
      </c>
      <c r="B5" s="58"/>
      <c r="C5" s="58"/>
      <c r="D5" s="59"/>
      <c r="E5" s="59"/>
      <c r="F5" s="59"/>
      <c r="G5" s="59"/>
      <c r="H5" s="59"/>
      <c r="I5" s="58"/>
      <c r="J5" s="58"/>
      <c r="K5" s="58"/>
      <c r="L5" s="58"/>
      <c r="M5" s="58"/>
      <c r="N5" s="58"/>
      <c r="O5" s="58"/>
      <c r="P5" s="58"/>
      <c r="Q5" s="58"/>
    </row>
    <row r="6" spans="1:17" ht="18" x14ac:dyDescent="0.25">
      <c r="A6" s="477" t="s">
        <v>254</v>
      </c>
      <c r="B6" s="477"/>
      <c r="C6" s="477"/>
      <c r="D6" s="477"/>
      <c r="E6" s="477"/>
      <c r="F6" s="477"/>
      <c r="G6" s="477"/>
      <c r="H6" s="477"/>
      <c r="I6" s="477"/>
      <c r="J6" s="477"/>
      <c r="K6" s="477"/>
      <c r="L6" s="477"/>
      <c r="M6" s="477"/>
      <c r="N6" s="477"/>
      <c r="O6" s="477"/>
      <c r="P6" s="477"/>
      <c r="Q6" s="477"/>
    </row>
    <row r="7" spans="1:17" ht="18" x14ac:dyDescent="0.25">
      <c r="A7" s="478" t="s">
        <v>255</v>
      </c>
      <c r="B7" s="478"/>
      <c r="C7" s="478"/>
      <c r="D7" s="478"/>
      <c r="E7" s="478"/>
      <c r="F7" s="478"/>
      <c r="G7" s="478"/>
      <c r="H7" s="478"/>
      <c r="I7" s="478"/>
      <c r="J7" s="478"/>
      <c r="K7" s="478"/>
      <c r="L7" s="478"/>
      <c r="M7" s="478"/>
      <c r="N7" s="478"/>
      <c r="O7" s="478"/>
      <c r="P7" s="478"/>
      <c r="Q7" s="478"/>
    </row>
    <row r="8" spans="1:17" ht="15" customHeight="1" x14ac:dyDescent="0.2">
      <c r="A8" s="299"/>
      <c r="B8" s="352"/>
      <c r="C8" s="299"/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299"/>
      <c r="P8" s="299"/>
      <c r="Q8" s="299"/>
    </row>
    <row r="9" spans="1:17" ht="15.75" x14ac:dyDescent="0.25">
      <c r="A9" s="299"/>
      <c r="B9" s="354" t="s">
        <v>417</v>
      </c>
      <c r="C9" s="299"/>
      <c r="D9" s="299"/>
      <c r="E9" s="299"/>
      <c r="F9" s="299"/>
      <c r="G9" s="299"/>
      <c r="H9" s="299"/>
      <c r="I9" s="299"/>
      <c r="J9" s="299"/>
      <c r="K9" s="299"/>
      <c r="L9" s="299"/>
      <c r="M9" s="299"/>
      <c r="N9" s="299"/>
      <c r="O9" s="299"/>
      <c r="P9" s="299"/>
      <c r="Q9" s="299"/>
    </row>
    <row r="10" spans="1:17" ht="18" x14ac:dyDescent="0.2">
      <c r="A10" s="299"/>
      <c r="B10" s="37" t="s">
        <v>366</v>
      </c>
      <c r="C10" s="299"/>
      <c r="D10" s="299"/>
      <c r="E10" s="299"/>
      <c r="F10" s="299"/>
      <c r="G10" s="299"/>
      <c r="H10" s="299"/>
      <c r="I10" s="299"/>
      <c r="J10" s="299"/>
      <c r="K10" s="299"/>
      <c r="L10" s="299"/>
      <c r="M10" s="299"/>
      <c r="N10" s="299"/>
      <c r="O10" s="299"/>
      <c r="P10" s="299"/>
      <c r="Q10" s="299"/>
    </row>
    <row r="11" spans="1:17" ht="15" customHeight="1" x14ac:dyDescent="0.25">
      <c r="A11" s="290"/>
      <c r="B11" s="37" t="s">
        <v>368</v>
      </c>
      <c r="C11" s="290"/>
      <c r="D11" s="290"/>
      <c r="E11" s="290"/>
      <c r="F11" s="290"/>
      <c r="G11" s="290"/>
      <c r="H11" s="290"/>
      <c r="I11" s="290"/>
      <c r="J11" s="290"/>
      <c r="K11" s="290"/>
      <c r="L11" s="290"/>
      <c r="M11" s="290"/>
      <c r="N11" s="290"/>
      <c r="O11" s="290"/>
      <c r="P11" s="290"/>
      <c r="Q11" s="290"/>
    </row>
    <row r="12" spans="1:17" ht="15" customHeight="1" x14ac:dyDescent="0.25">
      <c r="A12" s="66"/>
      <c r="B12" s="67"/>
      <c r="C12" s="58"/>
      <c r="D12" s="59"/>
      <c r="E12" s="59"/>
      <c r="F12" s="59"/>
      <c r="G12" s="59"/>
      <c r="H12" s="59"/>
      <c r="I12" s="58"/>
      <c r="J12" s="58"/>
      <c r="K12" s="58"/>
      <c r="L12" s="58"/>
      <c r="M12" s="58"/>
      <c r="N12" s="58"/>
      <c r="O12" s="58"/>
      <c r="P12" s="58"/>
      <c r="Q12" s="58"/>
    </row>
    <row r="13" spans="1:17" ht="15" customHeight="1" x14ac:dyDescent="0.25">
      <c r="A13" s="66"/>
      <c r="B13" s="60"/>
      <c r="C13" s="58"/>
      <c r="D13" s="59"/>
      <c r="E13" s="59"/>
      <c r="F13" s="59"/>
      <c r="G13" s="59"/>
      <c r="H13" s="59"/>
      <c r="I13" s="58"/>
      <c r="J13" s="58"/>
      <c r="K13" s="58"/>
      <c r="L13" s="58"/>
      <c r="M13" s="58"/>
      <c r="N13" s="58"/>
      <c r="O13" s="58"/>
      <c r="P13" s="58"/>
      <c r="Q13" s="58"/>
    </row>
    <row r="14" spans="1:17" ht="15.75" x14ac:dyDescent="0.25">
      <c r="A14" s="68" t="s">
        <v>299</v>
      </c>
      <c r="B14" s="60"/>
      <c r="C14" s="58"/>
      <c r="D14" s="59"/>
      <c r="E14" s="59"/>
      <c r="F14" s="59"/>
      <c r="G14" s="59"/>
      <c r="H14" s="59"/>
      <c r="I14" s="58"/>
      <c r="J14" s="58"/>
      <c r="K14" s="58"/>
      <c r="L14" s="58"/>
      <c r="M14" s="58"/>
      <c r="N14" s="58"/>
      <c r="O14" s="58"/>
      <c r="P14" s="58"/>
      <c r="Q14" s="58"/>
    </row>
    <row r="15" spans="1:17" ht="15" customHeight="1" thickBot="1" x14ac:dyDescent="0.25">
      <c r="A15" s="223"/>
      <c r="B15" s="223"/>
      <c r="C15" s="224"/>
      <c r="D15" s="220"/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</row>
    <row r="16" spans="1:17" ht="47.25" x14ac:dyDescent="0.25">
      <c r="A16" s="225"/>
      <c r="B16" s="225"/>
      <c r="C16" s="226" t="s">
        <v>1</v>
      </c>
      <c r="D16" s="226" t="s">
        <v>2</v>
      </c>
      <c r="E16" s="226" t="s">
        <v>3</v>
      </c>
      <c r="F16" s="226" t="s">
        <v>4</v>
      </c>
      <c r="G16" s="226" t="s">
        <v>5</v>
      </c>
      <c r="H16" s="226" t="s">
        <v>6</v>
      </c>
      <c r="I16" s="226" t="s">
        <v>17</v>
      </c>
      <c r="J16" s="226" t="s">
        <v>7</v>
      </c>
      <c r="K16" s="226" t="s">
        <v>8</v>
      </c>
      <c r="L16" s="226" t="s">
        <v>9</v>
      </c>
      <c r="M16" s="226" t="s">
        <v>10</v>
      </c>
      <c r="N16" s="226" t="s">
        <v>11</v>
      </c>
      <c r="O16" s="226" t="s">
        <v>12</v>
      </c>
      <c r="P16" s="226" t="s">
        <v>13</v>
      </c>
      <c r="Q16" s="226" t="s">
        <v>14</v>
      </c>
    </row>
    <row r="17" spans="1:17" ht="15" customHeight="1" x14ac:dyDescent="0.2">
      <c r="A17" s="227"/>
      <c r="B17" s="228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x14ac:dyDescent="0.2">
      <c r="A18" s="229" t="s">
        <v>54</v>
      </c>
      <c r="B18" s="230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.75" x14ac:dyDescent="0.25">
      <c r="A19" s="231"/>
      <c r="B19" s="228" t="s">
        <v>56</v>
      </c>
      <c r="C19" s="323">
        <f>data!U14</f>
        <v>72.885088742065022</v>
      </c>
      <c r="D19" s="323">
        <f>data!V14</f>
        <v>75.871313672922241</v>
      </c>
      <c r="E19" s="323">
        <f>data!W14</f>
        <v>74.022495982860207</v>
      </c>
      <c r="F19" s="323">
        <f>data!X14</f>
        <v>70.945795226410894</v>
      </c>
      <c r="G19" s="323">
        <f>data!Y14</f>
        <v>72.551895306859208</v>
      </c>
      <c r="H19" s="323">
        <f>data!Z14</f>
        <v>73.452889797435418</v>
      </c>
      <c r="I19" s="323">
        <f>data!AA14</f>
        <v>67.722507249609635</v>
      </c>
      <c r="J19" s="323">
        <f>data!AB14</f>
        <v>72.009086320040382</v>
      </c>
      <c r="K19" s="323">
        <f>data!AC14</f>
        <v>68.775052108385438</v>
      </c>
      <c r="L19" s="323">
        <f>data!AD14</f>
        <v>70.967181299423572</v>
      </c>
      <c r="M19" s="323">
        <f>data!AE14</f>
        <v>0</v>
      </c>
      <c r="N19" s="323">
        <f>data!AF14</f>
        <v>0</v>
      </c>
      <c r="O19" s="323">
        <f>data!AG14</f>
        <v>72.96185874370309</v>
      </c>
      <c r="P19" s="323">
        <f>data!AH14</f>
        <v>0</v>
      </c>
      <c r="Q19" s="324">
        <f>data!AI14</f>
        <v>70.89383083390058</v>
      </c>
    </row>
    <row r="20" spans="1:17" ht="15.75" x14ac:dyDescent="0.25">
      <c r="A20" s="232"/>
      <c r="B20" s="232">
        <v>4</v>
      </c>
      <c r="C20" s="323">
        <f>data!U15</f>
        <v>68.596270449605314</v>
      </c>
      <c r="D20" s="323">
        <f>data!V15</f>
        <v>69.802982876081757</v>
      </c>
      <c r="E20" s="323">
        <f>data!W15</f>
        <v>71.02031176192726</v>
      </c>
      <c r="F20" s="323">
        <f>data!X15</f>
        <v>67.804926897656713</v>
      </c>
      <c r="G20" s="323">
        <f>data!Y15</f>
        <v>68.7521445728011</v>
      </c>
      <c r="H20" s="323">
        <f>data!Z15</f>
        <v>70.986003387715073</v>
      </c>
      <c r="I20" s="323">
        <f>data!AA15</f>
        <v>63.922034704064657</v>
      </c>
      <c r="J20" s="323">
        <f>data!AB15</f>
        <v>70.174545454545452</v>
      </c>
      <c r="K20" s="323">
        <f>data!AC15</f>
        <v>65.553235908141957</v>
      </c>
      <c r="L20" s="323">
        <f>data!AD15</f>
        <v>66.439100077579511</v>
      </c>
      <c r="M20" s="323">
        <f>data!AE15</f>
        <v>67.906336088154276</v>
      </c>
      <c r="N20" s="323">
        <f>data!AF15</f>
        <v>74.118350268977878</v>
      </c>
      <c r="O20" s="323">
        <f>data!AG15</f>
        <v>68.965517241379317</v>
      </c>
      <c r="P20" s="323">
        <f>data!AH15</f>
        <v>0</v>
      </c>
      <c r="Q20" s="324">
        <f>data!AI15</f>
        <v>68.008014469075036</v>
      </c>
    </row>
    <row r="21" spans="1:17" ht="15.75" x14ac:dyDescent="0.25">
      <c r="A21" s="232"/>
      <c r="B21" s="233">
        <v>3</v>
      </c>
      <c r="C21" s="323">
        <f>data!U16</f>
        <v>65.009881422924892</v>
      </c>
      <c r="D21" s="323">
        <f>data!V16</f>
        <v>67.92999078826162</v>
      </c>
      <c r="E21" s="323">
        <f>data!W16</f>
        <v>66.748927038626604</v>
      </c>
      <c r="F21" s="323">
        <f>data!X16</f>
        <v>64.718395461912479</v>
      </c>
      <c r="G21" s="323">
        <f>data!Y16</f>
        <v>64.569614299153343</v>
      </c>
      <c r="H21" s="323">
        <f>data!Z16</f>
        <v>65.692952580560643</v>
      </c>
      <c r="I21" s="323">
        <f>data!AA16</f>
        <v>59.891013777503602</v>
      </c>
      <c r="J21" s="323">
        <f>data!AB16</f>
        <v>66.886055121349244</v>
      </c>
      <c r="K21" s="323">
        <f>data!AC16</f>
        <v>61.923600752318563</v>
      </c>
      <c r="L21" s="323">
        <f>data!AD16</f>
        <v>61.465933325850266</v>
      </c>
      <c r="M21" s="323">
        <f>data!AE16</f>
        <v>65.833333333333329</v>
      </c>
      <c r="N21" s="323">
        <f>data!AF16</f>
        <v>67.388059701492537</v>
      </c>
      <c r="O21" s="323">
        <f>data!AG16</f>
        <v>65.877185427611749</v>
      </c>
      <c r="P21" s="323">
        <f>data!AH16</f>
        <v>63.125548726953475</v>
      </c>
      <c r="Q21" s="324">
        <f>data!AI16</f>
        <v>64.180041124789696</v>
      </c>
    </row>
    <row r="22" spans="1:17" ht="15.75" x14ac:dyDescent="0.25">
      <c r="A22" s="232"/>
      <c r="B22" s="233">
        <v>2</v>
      </c>
      <c r="C22" s="323">
        <f>data!U17</f>
        <v>59.989913423552153</v>
      </c>
      <c r="D22" s="323">
        <f>data!V17</f>
        <v>62.76223776223776</v>
      </c>
      <c r="E22" s="323">
        <f>data!W17</f>
        <v>62.393755420641803</v>
      </c>
      <c r="F22" s="323">
        <f>data!X17</f>
        <v>59.677121771217713</v>
      </c>
      <c r="G22" s="323">
        <f>data!Y17</f>
        <v>58.710735461082372</v>
      </c>
      <c r="H22" s="323">
        <f>data!Z17</f>
        <v>59.801369202584134</v>
      </c>
      <c r="I22" s="323">
        <f>data!AA17</f>
        <v>55.94365332207424</v>
      </c>
      <c r="J22" s="323">
        <f>data!AB17</f>
        <v>61.181381229445989</v>
      </c>
      <c r="K22" s="323">
        <f>data!AC17</f>
        <v>57.610538672231634</v>
      </c>
      <c r="L22" s="323">
        <f>data!AD17</f>
        <v>56.205407861849579</v>
      </c>
      <c r="M22" s="323">
        <f>data!AE17</f>
        <v>58.843537414965986</v>
      </c>
      <c r="N22" s="323">
        <f>data!AF17</f>
        <v>60</v>
      </c>
      <c r="O22" s="323">
        <f>data!AG17</f>
        <v>57.920735209649635</v>
      </c>
      <c r="P22" s="323">
        <f>data!AH17</f>
        <v>55.416666666666671</v>
      </c>
      <c r="Q22" s="324">
        <f>data!AI17</f>
        <v>58.191105379566721</v>
      </c>
    </row>
    <row r="23" spans="1:17" ht="15.75" x14ac:dyDescent="0.25">
      <c r="A23" s="232"/>
      <c r="B23" s="233" t="s">
        <v>57</v>
      </c>
      <c r="C23" s="323">
        <f>data!U18</f>
        <v>54.201286518359694</v>
      </c>
      <c r="D23" s="323">
        <f>data!V18</f>
        <v>59.704641350210977</v>
      </c>
      <c r="E23" s="323">
        <f>data!W18</f>
        <v>53.0835734870317</v>
      </c>
      <c r="F23" s="323">
        <f>data!X18</f>
        <v>54.384851369935475</v>
      </c>
      <c r="G23" s="323">
        <f>data!Y18</f>
        <v>52.698170731707314</v>
      </c>
      <c r="H23" s="323">
        <f>data!Z18</f>
        <v>52.266101245693086</v>
      </c>
      <c r="I23" s="323">
        <f>data!AA18</f>
        <v>49.710788668443392</v>
      </c>
      <c r="J23" s="323">
        <f>data!AB18</f>
        <v>53.122721749696233</v>
      </c>
      <c r="K23" s="323">
        <f>data!AC18</f>
        <v>52.036651033524407</v>
      </c>
      <c r="L23" s="323">
        <f>data!AD18</f>
        <v>50.303030303030305</v>
      </c>
      <c r="M23" s="323">
        <f>data!AE18</f>
        <v>0</v>
      </c>
      <c r="N23" s="323">
        <f>data!AF18</f>
        <v>0</v>
      </c>
      <c r="O23" s="323">
        <f>data!AG18</f>
        <v>51.343036327061888</v>
      </c>
      <c r="P23" s="323">
        <f>data!AH18</f>
        <v>0</v>
      </c>
      <c r="Q23" s="324">
        <f>data!AI18</f>
        <v>51.514144078252322</v>
      </c>
    </row>
    <row r="24" spans="1:17" ht="15" customHeight="1" x14ac:dyDescent="0.25">
      <c r="A24" s="232"/>
      <c r="B24" s="233"/>
      <c r="C24" s="421"/>
      <c r="D24" s="421"/>
      <c r="E24" s="421"/>
      <c r="F24" s="421"/>
      <c r="G24" s="421"/>
      <c r="H24" s="421"/>
      <c r="I24" s="421"/>
      <c r="J24" s="421"/>
      <c r="K24" s="421"/>
      <c r="L24" s="421"/>
      <c r="M24" s="421"/>
      <c r="N24" s="421"/>
      <c r="O24" s="421"/>
      <c r="P24" s="421"/>
      <c r="Q24" s="422"/>
    </row>
    <row r="25" spans="1:17" ht="15" customHeight="1" x14ac:dyDescent="0.25">
      <c r="A25" s="231"/>
      <c r="B25" s="231"/>
      <c r="C25" s="421"/>
      <c r="D25" s="421"/>
      <c r="E25" s="421"/>
      <c r="F25" s="421"/>
      <c r="G25" s="421"/>
      <c r="H25" s="421"/>
      <c r="I25" s="421"/>
      <c r="J25" s="421"/>
      <c r="K25" s="421"/>
      <c r="L25" s="421"/>
      <c r="M25" s="421"/>
      <c r="N25" s="421"/>
      <c r="O25" s="421"/>
      <c r="P25" s="421"/>
      <c r="Q25" s="422"/>
    </row>
    <row r="26" spans="1:17" ht="15" customHeight="1" x14ac:dyDescent="0.25">
      <c r="A26" s="229" t="s">
        <v>55</v>
      </c>
      <c r="B26" s="230"/>
      <c r="C26" s="421"/>
      <c r="D26" s="421"/>
      <c r="E26" s="421"/>
      <c r="F26" s="421"/>
      <c r="G26" s="421"/>
      <c r="H26" s="421"/>
      <c r="I26" s="421"/>
      <c r="J26" s="421"/>
      <c r="K26" s="421"/>
      <c r="L26" s="421"/>
      <c r="M26" s="421"/>
      <c r="N26" s="421"/>
      <c r="O26" s="421"/>
      <c r="P26" s="421"/>
      <c r="Q26" s="422"/>
    </row>
    <row r="27" spans="1:17" ht="15.75" x14ac:dyDescent="0.25">
      <c r="A27" s="231"/>
      <c r="B27" s="228" t="s">
        <v>56</v>
      </c>
      <c r="C27" s="323">
        <f>data!U19</f>
        <v>76.187669456560187</v>
      </c>
      <c r="D27" s="323">
        <f>data!V19</f>
        <v>77.057356608478798</v>
      </c>
      <c r="E27" s="323">
        <f>data!W19</f>
        <v>77.172774869109944</v>
      </c>
      <c r="F27" s="323">
        <f>data!X19</f>
        <v>75.451418744625968</v>
      </c>
      <c r="G27" s="323">
        <f>data!Y19</f>
        <v>75.507573316145667</v>
      </c>
      <c r="H27" s="323">
        <f>data!Z19</f>
        <v>78.17325185427066</v>
      </c>
      <c r="I27" s="323">
        <f>data!AA19</f>
        <v>73.316148597422298</v>
      </c>
      <c r="J27" s="323">
        <f>data!AB19</f>
        <v>76.476426799007442</v>
      </c>
      <c r="K27" s="323">
        <f>data!AC19</f>
        <v>72.373989996152361</v>
      </c>
      <c r="L27" s="323">
        <f>data!AD19</f>
        <v>76.135828135828135</v>
      </c>
      <c r="M27" s="323">
        <f>data!AE19</f>
        <v>0</v>
      </c>
      <c r="N27" s="323">
        <f>data!AF19</f>
        <v>0</v>
      </c>
      <c r="O27" s="323">
        <f>data!AG19</f>
        <v>77.314198821516825</v>
      </c>
      <c r="P27" s="323">
        <f>data!AH19</f>
        <v>0</v>
      </c>
      <c r="Q27" s="324">
        <f>data!AI19</f>
        <v>75.511961464976721</v>
      </c>
    </row>
    <row r="28" spans="1:17" ht="15.75" x14ac:dyDescent="0.25">
      <c r="A28" s="231"/>
      <c r="B28" s="232">
        <v>4</v>
      </c>
      <c r="C28" s="323">
        <f>data!U20</f>
        <v>72.480120352460773</v>
      </c>
      <c r="D28" s="323">
        <f>data!V20</f>
        <v>75.1716660643296</v>
      </c>
      <c r="E28" s="323">
        <f>data!W20</f>
        <v>75.251141552511413</v>
      </c>
      <c r="F28" s="323">
        <f>data!X20</f>
        <v>72.128168340506932</v>
      </c>
      <c r="G28" s="323">
        <f>data!Y20</f>
        <v>73.1387340111512</v>
      </c>
      <c r="H28" s="323">
        <f>data!Z20</f>
        <v>75.269828474181551</v>
      </c>
      <c r="I28" s="323">
        <f>data!AA20</f>
        <v>69.7841726618705</v>
      </c>
      <c r="J28" s="323">
        <f>data!AB20</f>
        <v>74.470663719968627</v>
      </c>
      <c r="K28" s="323">
        <f>data!AC20</f>
        <v>69.545999873713455</v>
      </c>
      <c r="L28" s="323">
        <f>data!AD20</f>
        <v>70.968069445149496</v>
      </c>
      <c r="M28" s="323">
        <f>data!AE20</f>
        <v>73.785046728971963</v>
      </c>
      <c r="N28" s="323">
        <f>data!AF20</f>
        <v>78.143712574850298</v>
      </c>
      <c r="O28" s="323">
        <f>data!AG20</f>
        <v>73.786587625046323</v>
      </c>
      <c r="P28" s="323">
        <f>data!AH20</f>
        <v>0</v>
      </c>
      <c r="Q28" s="324">
        <f>data!AI20</f>
        <v>72.59496987162693</v>
      </c>
    </row>
    <row r="29" spans="1:17" ht="15.75" x14ac:dyDescent="0.25">
      <c r="A29" s="231"/>
      <c r="B29" s="233">
        <v>3</v>
      </c>
      <c r="C29" s="323">
        <f>data!U21</f>
        <v>68.877503493246394</v>
      </c>
      <c r="D29" s="323">
        <f>data!V21</f>
        <v>73.176950535441094</v>
      </c>
      <c r="E29" s="323">
        <f>data!W21</f>
        <v>72.009915306754806</v>
      </c>
      <c r="F29" s="323">
        <f>data!X21</f>
        <v>68.028317229503486</v>
      </c>
      <c r="G29" s="323">
        <f>data!Y21</f>
        <v>67.292345734517255</v>
      </c>
      <c r="H29" s="323">
        <f>data!Z21</f>
        <v>70.552106723022064</v>
      </c>
      <c r="I29" s="323">
        <f>data!AA21</f>
        <v>65.292425695110254</v>
      </c>
      <c r="J29" s="323">
        <f>data!AB21</f>
        <v>70.655729454984652</v>
      </c>
      <c r="K29" s="323">
        <f>data!AC21</f>
        <v>64.860681114551085</v>
      </c>
      <c r="L29" s="323">
        <f>data!AD21</f>
        <v>66.129210992907801</v>
      </c>
      <c r="M29" s="323">
        <f>data!AE21</f>
        <v>71.596638655462186</v>
      </c>
      <c r="N29" s="323">
        <f>data!AF21</f>
        <v>73.658536585365852</v>
      </c>
      <c r="O29" s="323">
        <f>data!AG21</f>
        <v>70.579332380391818</v>
      </c>
      <c r="P29" s="323">
        <f>data!AH21</f>
        <v>69.909365558912384</v>
      </c>
      <c r="Q29" s="324">
        <f>data!AI21</f>
        <v>68.535209251172986</v>
      </c>
    </row>
    <row r="30" spans="1:17" ht="15.75" x14ac:dyDescent="0.25">
      <c r="A30" s="231"/>
      <c r="B30" s="233">
        <v>2</v>
      </c>
      <c r="C30" s="323">
        <f>data!U22</f>
        <v>63.600379987333753</v>
      </c>
      <c r="D30" s="323">
        <f>data!V22</f>
        <v>70.142348754448406</v>
      </c>
      <c r="E30" s="323">
        <f>data!W22</f>
        <v>65.369844715311416</v>
      </c>
      <c r="F30" s="323">
        <f>data!X22</f>
        <v>63.020415440848708</v>
      </c>
      <c r="G30" s="323">
        <f>data!Y22</f>
        <v>61.66985188724319</v>
      </c>
      <c r="H30" s="323">
        <f>data!Z22</f>
        <v>65.049485736464192</v>
      </c>
      <c r="I30" s="323">
        <f>data!AA22</f>
        <v>60.21149048665152</v>
      </c>
      <c r="J30" s="323">
        <f>data!AB22</f>
        <v>65.514687731424331</v>
      </c>
      <c r="K30" s="323">
        <f>data!AC22</f>
        <v>60.841450777202077</v>
      </c>
      <c r="L30" s="323">
        <f>data!AD22</f>
        <v>60.326207724101153</v>
      </c>
      <c r="M30" s="323">
        <f>data!AE22</f>
        <v>64.869565217391298</v>
      </c>
      <c r="N30" s="323">
        <f>data!AF22</f>
        <v>75</v>
      </c>
      <c r="O30" s="323">
        <f>data!AG22</f>
        <v>63.369076444136972</v>
      </c>
      <c r="P30" s="323">
        <f>data!AH22</f>
        <v>66.031746031746025</v>
      </c>
      <c r="Q30" s="324">
        <f>data!AI22</f>
        <v>62.256866489015714</v>
      </c>
    </row>
    <row r="31" spans="1:17" ht="15.75" x14ac:dyDescent="0.25">
      <c r="A31" s="231"/>
      <c r="B31" s="233" t="s">
        <v>57</v>
      </c>
      <c r="C31" s="323">
        <f>data!U23</f>
        <v>56.977271255585059</v>
      </c>
      <c r="D31" s="323">
        <f>data!V23</f>
        <v>63.306908267270664</v>
      </c>
      <c r="E31" s="323">
        <f>data!W23</f>
        <v>59.006582884500304</v>
      </c>
      <c r="F31" s="323">
        <f>data!X23</f>
        <v>56.039954219123921</v>
      </c>
      <c r="G31" s="323">
        <f>data!Y23</f>
        <v>56.04783075272114</v>
      </c>
      <c r="H31" s="323">
        <f>data!Z23</f>
        <v>55.810008481764207</v>
      </c>
      <c r="I31" s="323">
        <f>data!AA23</f>
        <v>53.20138285182864</v>
      </c>
      <c r="J31" s="323">
        <f>data!AB23</f>
        <v>58.628542510121463</v>
      </c>
      <c r="K31" s="323">
        <f>data!AC23</f>
        <v>54.722041964092583</v>
      </c>
      <c r="L31" s="323">
        <f>data!AD23</f>
        <v>52.802536852931091</v>
      </c>
      <c r="M31" s="323">
        <f>data!AE23</f>
        <v>0</v>
      </c>
      <c r="N31" s="323">
        <f>data!AF23</f>
        <v>0</v>
      </c>
      <c r="O31" s="323">
        <f>data!AG23</f>
        <v>54.622781065088752</v>
      </c>
      <c r="P31" s="323">
        <f>data!AH23</f>
        <v>0</v>
      </c>
      <c r="Q31" s="324">
        <f>data!AI23</f>
        <v>54.66046664377734</v>
      </c>
    </row>
    <row r="32" spans="1:17" ht="15" customHeight="1" x14ac:dyDescent="0.25">
      <c r="A32" s="231"/>
      <c r="B32" s="233"/>
      <c r="C32" s="421"/>
      <c r="D32" s="421"/>
      <c r="E32" s="421"/>
      <c r="F32" s="421"/>
      <c r="G32" s="421"/>
      <c r="H32" s="421"/>
      <c r="I32" s="421"/>
      <c r="J32" s="421"/>
      <c r="K32" s="421"/>
      <c r="L32" s="421"/>
      <c r="M32" s="421"/>
      <c r="N32" s="421"/>
      <c r="O32" s="421"/>
      <c r="P32" s="421"/>
      <c r="Q32" s="422"/>
    </row>
    <row r="33" spans="1:17" ht="15" customHeight="1" x14ac:dyDescent="0.25">
      <c r="A33" s="231"/>
      <c r="B33" s="231"/>
      <c r="C33" s="421"/>
      <c r="D33" s="421"/>
      <c r="E33" s="421"/>
      <c r="F33" s="421"/>
      <c r="G33" s="421"/>
      <c r="H33" s="421"/>
      <c r="I33" s="421"/>
      <c r="J33" s="421"/>
      <c r="K33" s="421"/>
      <c r="L33" s="421"/>
      <c r="M33" s="421"/>
      <c r="N33" s="421"/>
      <c r="O33" s="421"/>
      <c r="P33" s="421"/>
      <c r="Q33" s="422"/>
    </row>
    <row r="34" spans="1:17" ht="15" customHeight="1" x14ac:dyDescent="0.25">
      <c r="A34" s="229" t="s">
        <v>15</v>
      </c>
      <c r="B34" s="234"/>
      <c r="C34" s="421"/>
      <c r="D34" s="421"/>
      <c r="E34" s="421"/>
      <c r="F34" s="421"/>
      <c r="G34" s="421"/>
      <c r="H34" s="421"/>
      <c r="I34" s="421"/>
      <c r="J34" s="421"/>
      <c r="K34" s="421"/>
      <c r="L34" s="421"/>
      <c r="M34" s="421"/>
      <c r="N34" s="421"/>
      <c r="O34" s="421"/>
      <c r="P34" s="421"/>
      <c r="Q34" s="422"/>
    </row>
    <row r="35" spans="1:17" ht="15.75" x14ac:dyDescent="0.25">
      <c r="A35" s="231"/>
      <c r="B35" s="228" t="s">
        <v>56</v>
      </c>
      <c r="C35" s="323">
        <f>data!U24</f>
        <v>74.614245154919146</v>
      </c>
      <c r="D35" s="323">
        <f>data!V24</f>
        <v>76.485788113695079</v>
      </c>
      <c r="E35" s="323">
        <f>data!W24</f>
        <v>75.6155679110405</v>
      </c>
      <c r="F35" s="323">
        <f>data!X24</f>
        <v>73.240284619594959</v>
      </c>
      <c r="G35" s="323">
        <f>data!Y24</f>
        <v>74.065921972156502</v>
      </c>
      <c r="H35" s="323">
        <f>data!Z24</f>
        <v>75.808291240892899</v>
      </c>
      <c r="I35" s="323">
        <f>data!AA24</f>
        <v>70.588600907452289</v>
      </c>
      <c r="J35" s="323">
        <f>data!AB24</f>
        <v>74.261761761761761</v>
      </c>
      <c r="K35" s="323">
        <f>data!AC24</f>
        <v>70.611331422513643</v>
      </c>
      <c r="L35" s="323">
        <f>data!AD24</f>
        <v>73.608317516076937</v>
      </c>
      <c r="M35" s="323">
        <f>data!AE24</f>
        <v>0</v>
      </c>
      <c r="N35" s="323">
        <f>data!AF24</f>
        <v>0</v>
      </c>
      <c r="O35" s="323">
        <f>data!AG24</f>
        <v>75.223467825571632</v>
      </c>
      <c r="P35" s="323">
        <f>data!AH24</f>
        <v>0</v>
      </c>
      <c r="Q35" s="324">
        <f>data!AI24</f>
        <v>73.251632359356051</v>
      </c>
    </row>
    <row r="36" spans="1:17" ht="15.75" x14ac:dyDescent="0.25">
      <c r="A36" s="231"/>
      <c r="B36" s="232">
        <v>4</v>
      </c>
      <c r="C36" s="323">
        <f>data!U25</f>
        <v>70.598991522136643</v>
      </c>
      <c r="D36" s="323">
        <f>data!V25</f>
        <v>72.512539899680803</v>
      </c>
      <c r="E36" s="323">
        <f>data!W25</f>
        <v>73.171581146970041</v>
      </c>
      <c r="F36" s="323">
        <f>data!X25</f>
        <v>70.01614402426496</v>
      </c>
      <c r="G36" s="323">
        <f>data!Y25</f>
        <v>70.994969256567913</v>
      </c>
      <c r="H36" s="323">
        <f>data!Z25</f>
        <v>73.122891673927128</v>
      </c>
      <c r="I36" s="323">
        <f>data!AA25</f>
        <v>66.916296485801325</v>
      </c>
      <c r="J36" s="323">
        <f>data!AB25</f>
        <v>72.344025632717717</v>
      </c>
      <c r="K36" s="323">
        <f>data!AC25</f>
        <v>67.582223648323435</v>
      </c>
      <c r="L36" s="323">
        <f>data!AD25</f>
        <v>68.724701542245228</v>
      </c>
      <c r="M36" s="323">
        <f>data!AE25</f>
        <v>70.819823992589164</v>
      </c>
      <c r="N36" s="323">
        <f>data!AF25</f>
        <v>76.12922524678433</v>
      </c>
      <c r="O36" s="323">
        <f>data!AG25</f>
        <v>71.400942071934367</v>
      </c>
      <c r="P36" s="323">
        <f>data!AH25</f>
        <v>0</v>
      </c>
      <c r="Q36" s="324">
        <f>data!AI25</f>
        <v>70.331540653791663</v>
      </c>
    </row>
    <row r="37" spans="1:17" ht="15.75" x14ac:dyDescent="0.25">
      <c r="A37" s="231"/>
      <c r="B37" s="233">
        <v>3</v>
      </c>
      <c r="C37" s="323">
        <f>data!U26</f>
        <v>67.000719251977941</v>
      </c>
      <c r="D37" s="323">
        <f>data!V26</f>
        <v>70.595091627274499</v>
      </c>
      <c r="E37" s="323">
        <f>data!W26</f>
        <v>69.429533733291237</v>
      </c>
      <c r="F37" s="323">
        <f>data!X26</f>
        <v>66.420664206642073</v>
      </c>
      <c r="G37" s="323">
        <f>data!Y26</f>
        <v>65.961726337566802</v>
      </c>
      <c r="H37" s="323">
        <f>data!Z26</f>
        <v>68.112463005590257</v>
      </c>
      <c r="I37" s="323">
        <f>data!AA26</f>
        <v>62.616822429906534</v>
      </c>
      <c r="J37" s="323">
        <f>data!AB26</f>
        <v>68.791169663521458</v>
      </c>
      <c r="K37" s="323">
        <f>data!AC26</f>
        <v>63.426145902625997</v>
      </c>
      <c r="L37" s="323">
        <f>data!AD26</f>
        <v>63.812524396364246</v>
      </c>
      <c r="M37" s="323">
        <f>data!AE26</f>
        <v>68.702928870292894</v>
      </c>
      <c r="N37" s="323">
        <f>data!AF26</f>
        <v>70.389105058365757</v>
      </c>
      <c r="O37" s="323">
        <f>data!AG26</f>
        <v>68.256466984343092</v>
      </c>
      <c r="P37" s="323">
        <f>data!AH26</f>
        <v>66.463505277240969</v>
      </c>
      <c r="Q37" s="324">
        <f>data!AI26</f>
        <v>66.38546077672143</v>
      </c>
    </row>
    <row r="38" spans="1:17" ht="15.75" x14ac:dyDescent="0.25">
      <c r="A38" s="231"/>
      <c r="B38" s="233">
        <v>2</v>
      </c>
      <c r="C38" s="323">
        <f>data!U27</f>
        <v>61.849239675486153</v>
      </c>
      <c r="D38" s="323">
        <f>data!V27</f>
        <v>66.419753086419746</v>
      </c>
      <c r="E38" s="323">
        <f>data!W27</f>
        <v>63.910158244002048</v>
      </c>
      <c r="F38" s="323">
        <f>data!X27</f>
        <v>61.37734052681688</v>
      </c>
      <c r="G38" s="323">
        <f>data!Y27</f>
        <v>60.23068899932511</v>
      </c>
      <c r="H38" s="323">
        <f>data!Z27</f>
        <v>62.417178507520433</v>
      </c>
      <c r="I38" s="323">
        <f>data!AA27</f>
        <v>58.109998109998109</v>
      </c>
      <c r="J38" s="323">
        <f>data!AB27</f>
        <v>63.374562718640682</v>
      </c>
      <c r="K38" s="323">
        <f>data!AC27</f>
        <v>59.264524890718498</v>
      </c>
      <c r="L38" s="323">
        <f>data!AD27</f>
        <v>58.288770053475936</v>
      </c>
      <c r="M38" s="323">
        <f>data!AE27</f>
        <v>61.822871883061048</v>
      </c>
      <c r="N38" s="323">
        <f>data!AF27</f>
        <v>67.988668555240793</v>
      </c>
      <c r="O38" s="323">
        <f>data!AG27</f>
        <v>60.639889515479339</v>
      </c>
      <c r="P38" s="323">
        <f>data!AH27</f>
        <v>60.370370370370374</v>
      </c>
      <c r="Q38" s="324">
        <f>data!AI27</f>
        <v>60.254098942437359</v>
      </c>
    </row>
    <row r="39" spans="1:17" ht="15.75" x14ac:dyDescent="0.25">
      <c r="A39" s="231"/>
      <c r="B39" s="233" t="s">
        <v>57</v>
      </c>
      <c r="C39" s="323">
        <f>data!U28</f>
        <v>55.613000954984024</v>
      </c>
      <c r="D39" s="323">
        <f>data!V28</f>
        <v>61.441835062807201</v>
      </c>
      <c r="E39" s="323">
        <f>data!W28</f>
        <v>55.989430416911333</v>
      </c>
      <c r="F39" s="323">
        <f>data!X28</f>
        <v>55.219261435165755</v>
      </c>
      <c r="G39" s="323">
        <f>data!Y28</f>
        <v>54.368264159596421</v>
      </c>
      <c r="H39" s="323">
        <f>data!Z28</f>
        <v>53.980848153214779</v>
      </c>
      <c r="I39" s="323">
        <f>data!AA28</f>
        <v>51.435306338520547</v>
      </c>
      <c r="J39" s="323">
        <f>data!AB28</f>
        <v>55.820007437709187</v>
      </c>
      <c r="K39" s="323">
        <f>data!AC28</f>
        <v>53.381878074680891</v>
      </c>
      <c r="L39" s="323">
        <f>data!AD28</f>
        <v>51.550271564812043</v>
      </c>
      <c r="M39" s="323">
        <f>data!AE28</f>
        <v>0</v>
      </c>
      <c r="N39" s="323">
        <f>data!AF28</f>
        <v>0</v>
      </c>
      <c r="O39" s="323">
        <f>data!AG28</f>
        <v>52.949344925436215</v>
      </c>
      <c r="P39" s="323">
        <f>data!AH28</f>
        <v>0</v>
      </c>
      <c r="Q39" s="324">
        <f>data!AI28</f>
        <v>53.079250747210729</v>
      </c>
    </row>
    <row r="40" spans="1:17" ht="15.75" thickBot="1" x14ac:dyDescent="0.25">
      <c r="A40" s="223"/>
      <c r="B40" s="223"/>
      <c r="C40" s="223"/>
      <c r="D40" s="411"/>
      <c r="E40" s="223"/>
      <c r="F40" s="223"/>
      <c r="G40" s="223"/>
      <c r="H40" s="223"/>
      <c r="I40" s="223"/>
      <c r="J40" s="223"/>
      <c r="K40" s="223"/>
      <c r="L40" s="223"/>
      <c r="M40" s="223"/>
      <c r="N40" s="223"/>
      <c r="O40" s="223"/>
      <c r="P40" s="223"/>
      <c r="Q40" s="2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 t="s">
        <v>100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365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476" t="s">
        <v>89</v>
      </c>
      <c r="P52" s="476"/>
      <c r="Q52" s="476"/>
    </row>
    <row r="53" spans="1:17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.75" x14ac:dyDescent="0.25">
      <c r="A54" s="66" t="s">
        <v>295</v>
      </c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  <row r="55" spans="1:17" ht="15.75" x14ac:dyDescent="0.25">
      <c r="A55" s="66" t="s">
        <v>294</v>
      </c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</row>
    <row r="56" spans="1:17" x14ac:dyDescent="0.2">
      <c r="A56" s="58"/>
      <c r="B56" s="23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</row>
    <row r="57" spans="1:17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17" ht="15" customHeight="1" x14ac:dyDescent="0.2">
      <c r="A58" s="24"/>
      <c r="B58" s="24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17" ht="15" customHeight="1" x14ac:dyDescent="0.2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</row>
    <row r="60" spans="1:17" ht="15.75" x14ac:dyDescent="0.25">
      <c r="A60" s="69" t="s">
        <v>300</v>
      </c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17" ht="15" customHeight="1" x14ac:dyDescent="0.2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</row>
    <row r="62" spans="1:17" ht="15" customHeigh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17" ht="15" customHeigh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17" ht="15" customHeight="1" x14ac:dyDescent="0.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ht="15" customHeight="1" x14ac:dyDescent="0.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ht="15" customHeight="1" x14ac:dyDescent="0.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ht="1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ht="15" customHeight="1" x14ac:dyDescent="0.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ht="1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ht="1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ht="1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ht="1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ht="1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ht="1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ht="1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ht="1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ht="1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ht="1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ht="1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ht="1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ht="1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1:17" ht="1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1:17" ht="1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1:17" ht="1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476" t="s">
        <v>89</v>
      </c>
      <c r="P86" s="476"/>
      <c r="Q86" s="476"/>
    </row>
    <row r="87" spans="1:17" ht="15" customHeight="1" x14ac:dyDescent="0.2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1:17" ht="15" customHeight="1" x14ac:dyDescent="0.25">
      <c r="A88" s="327" t="s">
        <v>327</v>
      </c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364"/>
      <c r="Q88" s="364"/>
    </row>
    <row r="89" spans="1:17" ht="15" customHeight="1" x14ac:dyDescent="0.2">
      <c r="A89" s="368" t="s">
        <v>329</v>
      </c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364"/>
      <c r="Q89" s="364"/>
    </row>
    <row r="90" spans="1:17" ht="15" customHeight="1" x14ac:dyDescent="0.2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364"/>
      <c r="Q90" s="364"/>
    </row>
    <row r="91" spans="1:17" ht="15" customHeight="1" x14ac:dyDescent="0.25">
      <c r="A91" s="54" t="s">
        <v>323</v>
      </c>
      <c r="B91" s="39"/>
      <c r="C91" s="40"/>
      <c r="D91" s="41"/>
      <c r="E91" s="41"/>
      <c r="F91" s="41"/>
      <c r="G91" s="41"/>
      <c r="H91" s="41"/>
      <c r="I91" s="41"/>
      <c r="J91" s="41"/>
      <c r="K91" s="41"/>
      <c r="L91" s="36"/>
      <c r="M91" s="36"/>
      <c r="N91" s="36"/>
      <c r="O91" s="36"/>
      <c r="P91" s="36"/>
      <c r="Q91" s="36"/>
    </row>
    <row r="92" spans="1:17" ht="15" customHeight="1" thickBot="1" x14ac:dyDescent="0.25">
      <c r="A92" s="223"/>
      <c r="B92" s="223"/>
      <c r="C92" s="224"/>
      <c r="D92" s="220"/>
      <c r="E92" s="220"/>
      <c r="F92" s="220"/>
      <c r="G92" s="220"/>
      <c r="H92" s="220"/>
      <c r="I92" s="220"/>
      <c r="J92" s="220"/>
      <c r="K92" s="220"/>
      <c r="L92" s="220"/>
      <c r="M92" s="220"/>
      <c r="N92" s="414"/>
      <c r="O92" s="414"/>
      <c r="P92" s="41"/>
      <c r="Q92" s="41"/>
    </row>
    <row r="93" spans="1:17" ht="15" customHeight="1" x14ac:dyDescent="0.25">
      <c r="A93" s="225"/>
      <c r="B93" s="225"/>
      <c r="C93" s="226" t="s">
        <v>302</v>
      </c>
      <c r="D93" s="226" t="s">
        <v>303</v>
      </c>
      <c r="E93" s="226" t="s">
        <v>304</v>
      </c>
      <c r="F93" s="226" t="s">
        <v>305</v>
      </c>
      <c r="G93" s="226" t="s">
        <v>306</v>
      </c>
      <c r="H93" s="226" t="s">
        <v>307</v>
      </c>
      <c r="I93" s="226" t="s">
        <v>308</v>
      </c>
      <c r="J93" s="226" t="s">
        <v>309</v>
      </c>
      <c r="K93" s="226" t="s">
        <v>310</v>
      </c>
      <c r="L93" s="226" t="s">
        <v>333</v>
      </c>
      <c r="M93" s="226" t="s">
        <v>389</v>
      </c>
      <c r="N93" s="226" t="s">
        <v>393</v>
      </c>
      <c r="O93" s="226" t="s">
        <v>431</v>
      </c>
      <c r="P93" s="361"/>
      <c r="Q93" s="361"/>
    </row>
    <row r="94" spans="1:17" ht="15" customHeight="1" x14ac:dyDescent="0.25">
      <c r="A94" s="31"/>
      <c r="B94" s="31"/>
      <c r="C94" s="31"/>
      <c r="D94" s="31"/>
      <c r="E94" s="31"/>
      <c r="F94" s="31"/>
      <c r="G94" s="31"/>
      <c r="H94" s="33"/>
      <c r="I94" s="31"/>
      <c r="J94" s="31"/>
      <c r="K94" s="31"/>
      <c r="L94" s="31"/>
      <c r="M94" s="31"/>
      <c r="N94" s="412"/>
      <c r="O94" s="412"/>
      <c r="P94" s="41"/>
      <c r="Q94" s="41"/>
    </row>
    <row r="95" spans="1:17" ht="15" customHeight="1" x14ac:dyDescent="0.25">
      <c r="A95" s="31"/>
      <c r="B95" s="218" t="s">
        <v>54</v>
      </c>
      <c r="C95" s="323">
        <f>SII_RII_data!C7</f>
        <v>25.517971719166994</v>
      </c>
      <c r="D95" s="323">
        <f>SII_RII_data!D7</f>
        <v>25.072369083124499</v>
      </c>
      <c r="E95" s="323">
        <f>SII_RII_data!E7</f>
        <v>25.353214151797115</v>
      </c>
      <c r="F95" s="323">
        <f>SII_RII_data!F7</f>
        <v>25.322880531565211</v>
      </c>
      <c r="G95" s="323">
        <f>SII_RII_data!G7</f>
        <v>25.267106777070492</v>
      </c>
      <c r="H95" s="323">
        <f>SII_RII_data!H7</f>
        <v>24.485697090146274</v>
      </c>
      <c r="I95" s="323">
        <f>SII_RII_data!I7</f>
        <v>24.542620753337239</v>
      </c>
      <c r="J95" s="323">
        <f>SII_RII_data!J7</f>
        <v>25.725205930130016</v>
      </c>
      <c r="K95" s="323">
        <f>SII_RII_data!K7</f>
        <v>26.409314175541596</v>
      </c>
      <c r="L95" s="323">
        <f>SII_RII_data!L7</f>
        <v>26.279800511217584</v>
      </c>
      <c r="M95" s="323">
        <f>SII_RII_data!M7</f>
        <v>25.451959907947828</v>
      </c>
      <c r="N95" s="323">
        <f>SII_RII_data!N7</f>
        <v>24.396610641023464</v>
      </c>
      <c r="O95" s="323">
        <f>SII_RII_data!O7</f>
        <v>23.909109100357654</v>
      </c>
      <c r="P95" s="323"/>
      <c r="Q95" s="324"/>
    </row>
    <row r="96" spans="1:17" ht="15" customHeight="1" x14ac:dyDescent="0.25">
      <c r="A96" s="31"/>
      <c r="B96" s="218" t="s">
        <v>55</v>
      </c>
      <c r="C96" s="323">
        <f>SII_RII_data!C8</f>
        <v>27.549897201703647</v>
      </c>
      <c r="D96" s="323">
        <f>SII_RII_data!D8</f>
        <v>27.67005444308526</v>
      </c>
      <c r="E96" s="323">
        <f>SII_RII_data!E8</f>
        <v>27.62349773319637</v>
      </c>
      <c r="F96" s="323">
        <f>SII_RII_data!F8</f>
        <v>27.767424440418591</v>
      </c>
      <c r="G96" s="323">
        <f>SII_RII_data!G8</f>
        <v>28.217679949757521</v>
      </c>
      <c r="H96" s="323">
        <f>SII_RII_data!H8</f>
        <v>27.982470883970823</v>
      </c>
      <c r="I96" s="323">
        <f>SII_RII_data!I8</f>
        <v>28.016651396245344</v>
      </c>
      <c r="J96" s="323">
        <f>SII_RII_data!J8</f>
        <v>28.699453331411799</v>
      </c>
      <c r="K96" s="323">
        <f>SII_RII_data!K8</f>
        <v>29.252465696393511</v>
      </c>
      <c r="L96" s="323">
        <f>SII_RII_data!L8</f>
        <v>29.055898177090956</v>
      </c>
      <c r="M96" s="323">
        <f>SII_RII_data!M8</f>
        <v>27.493939268947823</v>
      </c>
      <c r="N96" s="323">
        <f>SII_RII_data!N8</f>
        <v>26.089679679158753</v>
      </c>
      <c r="O96" s="323">
        <f>SII_RII_data!O8</f>
        <v>25.432906644285435</v>
      </c>
      <c r="P96" s="323"/>
      <c r="Q96" s="324"/>
    </row>
    <row r="97" spans="1:17" ht="15" customHeight="1" x14ac:dyDescent="0.25">
      <c r="A97" s="41"/>
      <c r="B97" s="219" t="s">
        <v>15</v>
      </c>
      <c r="C97" s="323">
        <f>SII_RII_data!C9</f>
        <v>26.580653443548609</v>
      </c>
      <c r="D97" s="323">
        <f>SII_RII_data!D9</f>
        <v>26.442602972910475</v>
      </c>
      <c r="E97" s="323">
        <f>SII_RII_data!E9</f>
        <v>26.557559708907533</v>
      </c>
      <c r="F97" s="323">
        <f>SII_RII_data!F9</f>
        <v>26.610897208422262</v>
      </c>
      <c r="G97" s="323">
        <f>SII_RII_data!G9</f>
        <v>26.813354664666299</v>
      </c>
      <c r="H97" s="323">
        <f>SII_RII_data!H9</f>
        <v>26.309949439902496</v>
      </c>
      <c r="I97" s="323">
        <f>SII_RII_data!I9</f>
        <v>26.363601103317627</v>
      </c>
      <c r="J97" s="323">
        <f>SII_RII_data!J9</f>
        <v>27.293419383838927</v>
      </c>
      <c r="K97" s="323">
        <f>SII_RII_data!K9</f>
        <v>27.917687067492807</v>
      </c>
      <c r="L97" s="323">
        <f>SII_RII_data!L9</f>
        <v>27.7521257966803</v>
      </c>
      <c r="M97" s="323">
        <f>SII_RII_data!M9</f>
        <v>26.541804140964921</v>
      </c>
      <c r="N97" s="323">
        <f>SII_RII_data!N9</f>
        <v>25.31121110100365</v>
      </c>
      <c r="O97" s="323">
        <f>SII_RII_data!O9</f>
        <v>24.731364626075365</v>
      </c>
      <c r="P97" s="323"/>
      <c r="Q97" s="324"/>
    </row>
    <row r="98" spans="1:17" ht="15" customHeight="1" thickBot="1" x14ac:dyDescent="0.25">
      <c r="A98" s="220"/>
      <c r="B98" s="221"/>
      <c r="C98" s="222"/>
      <c r="D98" s="222"/>
      <c r="E98" s="222"/>
      <c r="F98" s="222"/>
      <c r="G98" s="222"/>
      <c r="H98" s="222"/>
      <c r="I98" s="222"/>
      <c r="J98" s="222"/>
      <c r="K98" s="222"/>
      <c r="L98" s="222"/>
      <c r="M98" s="222"/>
      <c r="N98" s="413"/>
      <c r="O98" s="413"/>
      <c r="P98" s="362"/>
      <c r="Q98" s="362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0"/>
      <c r="P99" s="360"/>
      <c r="Q99" s="360"/>
    </row>
    <row r="100" spans="1:17" ht="15" customHeight="1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ht="15" customHeight="1" x14ac:dyDescent="0.2">
      <c r="A102" s="360"/>
      <c r="B102" s="360"/>
      <c r="C102" s="360"/>
      <c r="D102" s="360"/>
      <c r="E102" s="360"/>
      <c r="F102" s="360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ht="15" customHeight="1" x14ac:dyDescent="0.25">
      <c r="A103" s="54" t="s">
        <v>324</v>
      </c>
      <c r="B103" s="23"/>
      <c r="C103" s="23"/>
      <c r="D103" s="23"/>
      <c r="E103" s="23"/>
      <c r="F103" s="23"/>
      <c r="G103" s="360"/>
      <c r="H103" s="360"/>
      <c r="I103" s="360"/>
      <c r="J103" s="360"/>
      <c r="K103" s="360"/>
      <c r="L103" s="360"/>
      <c r="M103" s="360"/>
      <c r="N103" s="360"/>
      <c r="O103" s="360"/>
      <c r="P103" s="360"/>
      <c r="Q103" s="360"/>
    </row>
    <row r="104" spans="1:17" ht="15" customHeight="1" x14ac:dyDescent="0.2">
      <c r="A104" s="360"/>
      <c r="B104" s="360"/>
      <c r="C104" s="360"/>
      <c r="D104" s="360"/>
      <c r="E104" s="360"/>
      <c r="F104" s="360"/>
      <c r="G104" s="360"/>
      <c r="H104" s="360"/>
      <c r="I104" s="360"/>
      <c r="J104" s="360"/>
      <c r="K104" s="360"/>
      <c r="L104" s="360"/>
      <c r="M104" s="360"/>
      <c r="N104" s="360"/>
      <c r="O104" s="360"/>
      <c r="P104" s="360"/>
      <c r="Q104" s="360"/>
    </row>
    <row r="105" spans="1:17" ht="15" customHeight="1" x14ac:dyDescent="0.2">
      <c r="A105" s="360"/>
      <c r="B105" s="360"/>
      <c r="C105" s="360"/>
      <c r="D105" s="360"/>
      <c r="E105" s="360"/>
      <c r="F105" s="360"/>
      <c r="G105" s="360"/>
      <c r="H105" s="360"/>
      <c r="I105" s="360"/>
      <c r="J105" s="360"/>
      <c r="K105" s="360"/>
      <c r="L105" s="360"/>
      <c r="M105" s="360"/>
      <c r="N105" s="360"/>
      <c r="O105" s="360"/>
      <c r="P105" s="360"/>
      <c r="Q105" s="360"/>
    </row>
    <row r="106" spans="1:17" ht="15" customHeight="1" x14ac:dyDescent="0.2">
      <c r="A106" s="360"/>
      <c r="B106" s="360"/>
      <c r="C106" s="360"/>
      <c r="D106" s="360"/>
      <c r="E106" s="360"/>
      <c r="F106" s="360"/>
      <c r="G106" s="360"/>
      <c r="H106" s="360"/>
      <c r="I106" s="360"/>
      <c r="J106" s="360"/>
      <c r="K106" s="360"/>
      <c r="L106" s="360"/>
      <c r="M106" s="360"/>
      <c r="N106" s="360"/>
      <c r="O106" s="360"/>
      <c r="P106" s="360"/>
      <c r="Q106" s="360"/>
    </row>
    <row r="107" spans="1:17" ht="15" customHeight="1" x14ac:dyDescent="0.2">
      <c r="A107" s="360"/>
      <c r="B107" s="360"/>
      <c r="C107" s="360"/>
      <c r="D107" s="360"/>
      <c r="E107" s="360"/>
      <c r="F107" s="360"/>
      <c r="G107" s="360"/>
      <c r="H107" s="360"/>
      <c r="I107" s="360"/>
      <c r="J107" s="360"/>
      <c r="K107" s="360"/>
      <c r="L107" s="360"/>
      <c r="M107" s="360"/>
      <c r="N107" s="360"/>
      <c r="O107" s="360"/>
      <c r="P107" s="360"/>
      <c r="Q107" s="360"/>
    </row>
    <row r="108" spans="1:17" ht="15" customHeight="1" x14ac:dyDescent="0.2">
      <c r="A108" s="360"/>
      <c r="B108" s="360"/>
      <c r="C108" s="360"/>
      <c r="D108" s="360"/>
      <c r="E108" s="360"/>
      <c r="F108" s="360"/>
      <c r="G108" s="360"/>
      <c r="H108" s="360"/>
      <c r="I108" s="360"/>
      <c r="J108" s="360"/>
      <c r="K108" s="360"/>
      <c r="L108" s="360"/>
      <c r="M108" s="360"/>
      <c r="N108" s="360"/>
      <c r="O108" s="360"/>
      <c r="P108" s="360"/>
      <c r="Q108" s="360"/>
    </row>
    <row r="109" spans="1:17" ht="15" customHeight="1" x14ac:dyDescent="0.2">
      <c r="A109" s="360"/>
      <c r="B109" s="360"/>
      <c r="C109" s="360"/>
      <c r="D109" s="360"/>
      <c r="E109" s="360"/>
      <c r="F109" s="360"/>
      <c r="G109" s="360"/>
      <c r="H109" s="360"/>
      <c r="I109" s="360"/>
      <c r="J109" s="360"/>
      <c r="K109" s="360"/>
      <c r="L109" s="360"/>
      <c r="M109" s="360"/>
      <c r="N109" s="360"/>
      <c r="O109" s="360"/>
      <c r="P109" s="360"/>
      <c r="Q109" s="360"/>
    </row>
    <row r="110" spans="1:17" ht="15" customHeight="1" x14ac:dyDescent="0.2">
      <c r="A110" s="360"/>
      <c r="B110" s="360"/>
      <c r="C110" s="360"/>
      <c r="D110" s="360"/>
      <c r="E110" s="360"/>
      <c r="F110" s="360"/>
      <c r="G110" s="360"/>
      <c r="H110" s="360"/>
      <c r="I110" s="360"/>
      <c r="J110" s="360"/>
      <c r="K110" s="360"/>
      <c r="L110" s="360"/>
      <c r="M110" s="360"/>
      <c r="N110" s="360"/>
      <c r="O110" s="360"/>
      <c r="P110" s="360"/>
      <c r="Q110" s="360"/>
    </row>
    <row r="111" spans="1:17" ht="15" customHeight="1" x14ac:dyDescent="0.2">
      <c r="A111" s="360"/>
      <c r="B111" s="360"/>
      <c r="C111" s="360"/>
      <c r="D111" s="360"/>
      <c r="E111" s="360"/>
      <c r="F111" s="360"/>
      <c r="G111" s="360"/>
      <c r="H111" s="360"/>
      <c r="I111" s="360"/>
      <c r="J111" s="360"/>
      <c r="K111" s="360"/>
      <c r="L111" s="360"/>
      <c r="M111" s="360"/>
      <c r="N111" s="360"/>
      <c r="O111" s="360"/>
      <c r="P111" s="360"/>
      <c r="Q111" s="360"/>
    </row>
    <row r="112" spans="1:17" ht="15" customHeight="1" x14ac:dyDescent="0.2">
      <c r="A112" s="360"/>
      <c r="B112" s="360"/>
      <c r="C112" s="360"/>
      <c r="D112" s="360"/>
      <c r="E112" s="360"/>
      <c r="F112" s="360"/>
      <c r="G112" s="360"/>
      <c r="H112" s="360"/>
      <c r="I112" s="360"/>
      <c r="J112" s="360"/>
      <c r="K112" s="360"/>
      <c r="L112" s="360"/>
      <c r="M112" s="360"/>
      <c r="N112" s="360"/>
      <c r="O112" s="360"/>
      <c r="P112" s="360"/>
      <c r="Q112" s="360"/>
    </row>
    <row r="113" spans="1:17" ht="15" customHeight="1" x14ac:dyDescent="0.2">
      <c r="A113" s="360"/>
      <c r="B113" s="360"/>
      <c r="C113" s="360"/>
      <c r="D113" s="360"/>
      <c r="E113" s="360"/>
      <c r="F113" s="360"/>
      <c r="G113" s="360"/>
      <c r="H113" s="360"/>
      <c r="I113" s="360"/>
      <c r="J113" s="360"/>
      <c r="K113" s="360"/>
      <c r="L113" s="360"/>
      <c r="M113" s="360"/>
      <c r="N113" s="360"/>
      <c r="O113" s="360"/>
      <c r="P113" s="360"/>
      <c r="Q113" s="360"/>
    </row>
    <row r="114" spans="1:17" ht="15" customHeight="1" x14ac:dyDescent="0.2">
      <c r="A114" s="360"/>
      <c r="B114" s="360"/>
      <c r="C114" s="360"/>
      <c r="D114" s="360"/>
      <c r="E114" s="360"/>
      <c r="F114" s="360"/>
      <c r="G114" s="360"/>
      <c r="H114" s="360"/>
      <c r="I114" s="360"/>
      <c r="J114" s="360"/>
      <c r="K114" s="360"/>
      <c r="L114" s="360"/>
      <c r="M114" s="360"/>
      <c r="N114" s="360"/>
      <c r="O114" s="360"/>
      <c r="P114" s="360"/>
      <c r="Q114" s="360"/>
    </row>
    <row r="115" spans="1:17" ht="15" customHeight="1" x14ac:dyDescent="0.2">
      <c r="A115" s="360"/>
      <c r="B115" s="360"/>
      <c r="C115" s="360"/>
      <c r="D115" s="360"/>
      <c r="E115" s="360"/>
      <c r="F115" s="360"/>
      <c r="G115" s="360"/>
      <c r="H115" s="360"/>
      <c r="I115" s="360"/>
      <c r="J115" s="360"/>
      <c r="K115" s="360"/>
      <c r="L115" s="360"/>
      <c r="M115" s="360"/>
      <c r="N115" s="360"/>
      <c r="O115" s="360"/>
      <c r="P115" s="360"/>
      <c r="Q115" s="360"/>
    </row>
    <row r="116" spans="1:17" ht="15" customHeight="1" x14ac:dyDescent="0.2">
      <c r="A116" s="360"/>
      <c r="B116" s="360"/>
      <c r="C116" s="360"/>
      <c r="D116" s="360"/>
      <c r="E116" s="360"/>
      <c r="F116" s="360"/>
      <c r="G116" s="360"/>
      <c r="H116" s="360"/>
      <c r="I116" s="360"/>
      <c r="J116" s="360"/>
      <c r="K116" s="360"/>
      <c r="L116" s="360"/>
      <c r="M116" s="360"/>
      <c r="N116" s="360"/>
      <c r="O116" s="360"/>
      <c r="P116" s="360"/>
      <c r="Q116" s="360"/>
    </row>
    <row r="117" spans="1:17" ht="15" customHeight="1" x14ac:dyDescent="0.2">
      <c r="A117" s="360"/>
      <c r="B117" s="360"/>
      <c r="C117" s="360"/>
      <c r="D117" s="360"/>
      <c r="E117" s="360"/>
      <c r="F117" s="360"/>
      <c r="G117" s="360"/>
      <c r="H117" s="360"/>
      <c r="I117" s="360"/>
      <c r="J117" s="360"/>
      <c r="K117" s="360"/>
      <c r="L117" s="360"/>
      <c r="M117" s="360"/>
      <c r="N117" s="360"/>
      <c r="O117" s="360"/>
      <c r="P117" s="360"/>
      <c r="Q117" s="360"/>
    </row>
    <row r="118" spans="1:17" ht="15" customHeight="1" x14ac:dyDescent="0.2">
      <c r="A118" s="360"/>
      <c r="B118" s="360"/>
      <c r="C118" s="360"/>
      <c r="D118" s="360"/>
      <c r="E118" s="360"/>
      <c r="F118" s="360"/>
      <c r="G118" s="360"/>
      <c r="H118" s="360"/>
      <c r="I118" s="360"/>
      <c r="J118" s="360"/>
      <c r="K118" s="360"/>
      <c r="L118" s="360"/>
      <c r="M118" s="360"/>
      <c r="N118" s="360"/>
      <c r="O118" s="360"/>
      <c r="P118" s="360"/>
      <c r="Q118" s="360"/>
    </row>
    <row r="119" spans="1:17" ht="15" customHeight="1" x14ac:dyDescent="0.2">
      <c r="A119" s="360"/>
      <c r="B119" s="360"/>
      <c r="C119" s="360"/>
      <c r="D119" s="360"/>
      <c r="E119" s="360"/>
      <c r="F119" s="360"/>
      <c r="G119" s="360"/>
      <c r="H119" s="360"/>
      <c r="I119" s="360"/>
      <c r="J119" s="360"/>
      <c r="K119" s="360"/>
      <c r="L119" s="360"/>
      <c r="M119" s="360"/>
      <c r="N119" s="360"/>
      <c r="O119" s="360"/>
      <c r="P119" s="360"/>
      <c r="Q119" s="360"/>
    </row>
    <row r="120" spans="1:17" ht="15" customHeight="1" x14ac:dyDescent="0.2">
      <c r="A120" s="360"/>
      <c r="B120" s="360"/>
      <c r="C120" s="360"/>
      <c r="D120" s="360"/>
      <c r="E120" s="360"/>
      <c r="F120" s="360"/>
      <c r="G120" s="360"/>
      <c r="H120" s="360"/>
      <c r="I120" s="360"/>
      <c r="J120" s="360"/>
      <c r="K120" s="360"/>
      <c r="L120" s="360"/>
      <c r="M120" s="360"/>
      <c r="N120" s="360"/>
      <c r="O120" s="360"/>
      <c r="P120" s="360"/>
      <c r="Q120" s="360"/>
    </row>
    <row r="121" spans="1:17" ht="15" customHeight="1" x14ac:dyDescent="0.2">
      <c r="A121" s="360"/>
      <c r="B121" s="360"/>
      <c r="C121" s="360"/>
      <c r="D121" s="360"/>
      <c r="E121" s="360"/>
      <c r="F121" s="360"/>
      <c r="G121" s="360"/>
      <c r="H121" s="360"/>
      <c r="I121" s="360"/>
      <c r="J121" s="360"/>
      <c r="K121" s="360"/>
      <c r="L121" s="360"/>
      <c r="M121" s="360"/>
      <c r="N121" s="360"/>
      <c r="O121" s="360"/>
      <c r="P121" s="360"/>
      <c r="Q121" s="360"/>
    </row>
    <row r="122" spans="1:17" ht="15" customHeight="1" x14ac:dyDescent="0.2">
      <c r="A122" s="360"/>
      <c r="B122" s="360"/>
      <c r="C122" s="360"/>
      <c r="D122" s="360"/>
      <c r="E122" s="360"/>
      <c r="F122" s="360"/>
      <c r="G122" s="360"/>
      <c r="H122" s="360"/>
      <c r="I122" s="360"/>
      <c r="J122" s="360"/>
      <c r="K122" s="360"/>
      <c r="L122" s="360"/>
      <c r="M122" s="360"/>
      <c r="N122" s="360"/>
      <c r="O122" s="360"/>
      <c r="P122" s="360"/>
      <c r="Q122" s="360"/>
    </row>
    <row r="123" spans="1:17" ht="15" customHeight="1" x14ac:dyDescent="0.2">
      <c r="A123" s="360"/>
      <c r="B123" s="360"/>
      <c r="C123" s="360"/>
      <c r="D123" s="360"/>
      <c r="E123" s="360"/>
      <c r="F123" s="360"/>
      <c r="G123" s="360"/>
      <c r="H123" s="360"/>
      <c r="I123" s="360"/>
      <c r="J123" s="360"/>
      <c r="K123" s="360"/>
      <c r="L123" s="360"/>
      <c r="M123" s="360"/>
      <c r="N123" s="360"/>
      <c r="O123" s="360"/>
      <c r="P123" s="360"/>
      <c r="Q123" s="360"/>
    </row>
    <row r="124" spans="1:17" ht="15" customHeight="1" x14ac:dyDescent="0.2">
      <c r="A124" s="360"/>
      <c r="B124" s="360"/>
      <c r="C124" s="360"/>
      <c r="D124" s="360"/>
      <c r="E124" s="360"/>
      <c r="F124" s="360"/>
      <c r="G124" s="360"/>
      <c r="H124" s="360"/>
      <c r="I124" s="360"/>
      <c r="J124" s="360"/>
      <c r="K124" s="360"/>
      <c r="L124" s="360"/>
      <c r="M124" s="360"/>
      <c r="N124" s="360"/>
      <c r="O124" s="360"/>
      <c r="P124" s="360"/>
      <c r="Q124" s="360"/>
    </row>
    <row r="125" spans="1:17" ht="15" customHeight="1" x14ac:dyDescent="0.2">
      <c r="A125" s="360"/>
      <c r="B125" s="360"/>
      <c r="C125" s="360"/>
      <c r="D125" s="360"/>
      <c r="E125" s="360"/>
      <c r="F125" s="360"/>
      <c r="G125" s="360"/>
      <c r="H125" s="360"/>
      <c r="I125" s="360"/>
      <c r="J125" s="360"/>
      <c r="K125" s="360"/>
      <c r="L125" s="360"/>
      <c r="M125" s="360"/>
      <c r="N125" s="360"/>
      <c r="O125" s="360"/>
      <c r="P125" s="360"/>
      <c r="Q125" s="360"/>
    </row>
    <row r="126" spans="1:17" ht="15" customHeight="1" x14ac:dyDescent="0.2">
      <c r="A126" s="360"/>
      <c r="B126" s="360"/>
      <c r="C126" s="360"/>
      <c r="D126" s="360"/>
      <c r="E126" s="360"/>
      <c r="F126" s="360"/>
      <c r="G126" s="360"/>
      <c r="H126" s="360"/>
      <c r="I126" s="360"/>
      <c r="J126" s="360"/>
      <c r="K126" s="360"/>
      <c r="L126" s="360"/>
      <c r="M126" s="360"/>
      <c r="N126" s="360"/>
      <c r="O126" s="360"/>
      <c r="P126" s="360"/>
      <c r="Q126" s="360"/>
    </row>
    <row r="127" spans="1:17" ht="15" customHeight="1" x14ac:dyDescent="0.2">
      <c r="A127" s="360"/>
      <c r="B127" s="360"/>
      <c r="C127" s="360"/>
      <c r="D127" s="360"/>
      <c r="E127" s="360"/>
      <c r="F127" s="360"/>
      <c r="G127" s="360"/>
      <c r="H127" s="360"/>
      <c r="I127" s="360"/>
      <c r="J127" s="360"/>
      <c r="K127" s="360"/>
      <c r="L127" s="360"/>
      <c r="M127" s="360"/>
      <c r="N127" s="360"/>
      <c r="O127" s="360"/>
      <c r="P127" s="360"/>
      <c r="Q127" s="360"/>
    </row>
    <row r="128" spans="1:17" ht="15" customHeight="1" x14ac:dyDescent="0.2">
      <c r="A128" s="360"/>
      <c r="B128" s="360"/>
      <c r="C128" s="360"/>
      <c r="D128" s="360"/>
      <c r="E128" s="360"/>
      <c r="F128" s="360"/>
      <c r="G128" s="360"/>
      <c r="H128" s="360"/>
      <c r="I128" s="360"/>
      <c r="J128" s="360"/>
      <c r="K128" s="360"/>
      <c r="L128" s="360"/>
      <c r="M128" s="360"/>
      <c r="N128" s="360"/>
      <c r="O128" s="360"/>
      <c r="P128" s="360"/>
      <c r="Q128" s="360"/>
    </row>
    <row r="129" spans="1:17" ht="15" customHeight="1" x14ac:dyDescent="0.2">
      <c r="A129" s="360"/>
      <c r="B129" s="360"/>
      <c r="C129" s="360"/>
      <c r="D129" s="360"/>
      <c r="E129" s="360"/>
      <c r="F129" s="360"/>
      <c r="G129" s="360"/>
      <c r="H129" s="360"/>
      <c r="I129" s="360"/>
      <c r="J129" s="360"/>
      <c r="K129" s="360"/>
      <c r="L129" s="360"/>
      <c r="M129" s="360"/>
      <c r="N129" s="360"/>
      <c r="O129" s="360"/>
      <c r="P129" s="360"/>
      <c r="Q129" s="360"/>
    </row>
    <row r="130" spans="1:17" x14ac:dyDescent="0.2">
      <c r="A130" s="360"/>
      <c r="B130" s="360"/>
      <c r="C130" s="360"/>
      <c r="D130" s="360"/>
      <c r="E130" s="360"/>
      <c r="F130" s="360"/>
      <c r="G130" s="360"/>
      <c r="H130" s="360"/>
      <c r="I130" s="360"/>
      <c r="J130" s="360"/>
      <c r="K130" s="360"/>
      <c r="L130" s="360"/>
      <c r="M130" s="360"/>
      <c r="N130" s="360"/>
      <c r="O130" s="360"/>
      <c r="P130" s="360"/>
      <c r="Q130" s="360"/>
    </row>
    <row r="131" spans="1:17" x14ac:dyDescent="0.2">
      <c r="A131" s="360"/>
      <c r="B131" s="360"/>
      <c r="C131" s="360"/>
      <c r="D131" s="360"/>
      <c r="E131" s="360"/>
      <c r="F131" s="360"/>
      <c r="G131" s="360"/>
      <c r="H131" s="360"/>
      <c r="I131" s="360"/>
      <c r="J131" s="360"/>
      <c r="K131" s="360"/>
      <c r="L131" s="360"/>
      <c r="M131" s="360"/>
      <c r="N131" s="360"/>
      <c r="O131" s="360"/>
      <c r="P131" s="360"/>
      <c r="Q131" s="360"/>
    </row>
    <row r="132" spans="1:17" x14ac:dyDescent="0.2">
      <c r="A132" s="360"/>
      <c r="B132" s="360"/>
      <c r="C132" s="360"/>
      <c r="D132" s="360"/>
      <c r="E132" s="360"/>
      <c r="F132" s="360"/>
      <c r="G132" s="360"/>
      <c r="H132" s="360"/>
      <c r="I132" s="360"/>
      <c r="J132" s="360"/>
      <c r="K132" s="360"/>
      <c r="L132" s="360"/>
      <c r="M132" s="360"/>
      <c r="N132" s="360"/>
      <c r="O132" s="360"/>
      <c r="P132" s="360"/>
      <c r="Q132" s="360"/>
    </row>
    <row r="133" spans="1:17" x14ac:dyDescent="0.2">
      <c r="A133" s="360"/>
      <c r="B133" s="360"/>
      <c r="C133" s="360"/>
      <c r="D133" s="360"/>
      <c r="E133" s="360"/>
      <c r="F133" s="360"/>
      <c r="G133" s="360"/>
      <c r="H133" s="360"/>
      <c r="I133" s="360"/>
      <c r="J133" s="360"/>
      <c r="K133" s="360"/>
      <c r="L133" s="360"/>
      <c r="M133" s="360"/>
      <c r="N133" s="360"/>
      <c r="O133" s="360"/>
      <c r="P133" s="360"/>
      <c r="Q133" s="360"/>
    </row>
    <row r="134" spans="1:17" x14ac:dyDescent="0.2">
      <c r="A134" s="360"/>
      <c r="B134" s="360"/>
      <c r="C134" s="360"/>
      <c r="D134" s="360"/>
      <c r="E134" s="360"/>
      <c r="F134" s="360"/>
      <c r="G134" s="360"/>
      <c r="H134" s="360"/>
      <c r="I134" s="360"/>
      <c r="J134" s="360"/>
      <c r="K134" s="360"/>
      <c r="L134" s="360"/>
      <c r="M134" s="360"/>
      <c r="N134" s="360"/>
      <c r="O134" s="360"/>
      <c r="P134" s="360"/>
      <c r="Q134" s="360"/>
    </row>
    <row r="135" spans="1:17" x14ac:dyDescent="0.2">
      <c r="A135" s="360"/>
      <c r="B135" s="360"/>
      <c r="C135" s="360"/>
      <c r="D135" s="360"/>
      <c r="E135" s="360"/>
      <c r="F135" s="360"/>
      <c r="G135" s="360"/>
      <c r="H135" s="360"/>
      <c r="I135" s="360"/>
      <c r="J135" s="360"/>
      <c r="K135" s="360"/>
      <c r="L135" s="360"/>
      <c r="M135" s="360"/>
      <c r="N135" s="360"/>
      <c r="O135" s="360"/>
      <c r="P135" s="360"/>
      <c r="Q135" s="360"/>
    </row>
    <row r="136" spans="1:17" x14ac:dyDescent="0.2">
      <c r="A136" s="360"/>
      <c r="B136" s="360"/>
      <c r="C136" s="360"/>
      <c r="D136" s="360"/>
      <c r="E136" s="360"/>
      <c r="F136" s="360"/>
      <c r="G136" s="360"/>
      <c r="H136" s="360"/>
      <c r="I136" s="360"/>
      <c r="J136" s="360"/>
      <c r="K136" s="360"/>
      <c r="L136" s="360"/>
      <c r="M136" s="360"/>
      <c r="N136" s="360"/>
      <c r="O136" s="360"/>
      <c r="P136" s="360"/>
      <c r="Q136" s="360"/>
    </row>
    <row r="137" spans="1:17" x14ac:dyDescent="0.2">
      <c r="A137" s="363" t="s">
        <v>426</v>
      </c>
      <c r="B137" s="360"/>
      <c r="C137" s="360"/>
      <c r="D137" s="360"/>
      <c r="E137" s="360"/>
      <c r="F137" s="360"/>
      <c r="G137" s="360"/>
      <c r="H137" s="360"/>
      <c r="I137" s="360"/>
      <c r="J137" s="360"/>
      <c r="K137" s="360"/>
      <c r="L137" s="360"/>
      <c r="M137" s="360"/>
      <c r="N137" s="360"/>
      <c r="O137" s="360"/>
      <c r="P137" s="360"/>
      <c r="Q137" s="360"/>
    </row>
    <row r="138" spans="1:17" ht="15" customHeight="1" x14ac:dyDescent="0.2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</row>
    <row r="139" spans="1:17" ht="15" customHeight="1" x14ac:dyDescent="0.25">
      <c r="A139" s="23"/>
      <c r="B139" s="380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476" t="s">
        <v>89</v>
      </c>
      <c r="P139" s="476"/>
      <c r="Q139" s="476"/>
    </row>
    <row r="140" spans="1:17" ht="15" customHeight="1" x14ac:dyDescent="0.2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</row>
    <row r="141" spans="1:17" ht="15" customHeight="1" x14ac:dyDescent="0.25">
      <c r="A141" s="327" t="s">
        <v>328</v>
      </c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364"/>
      <c r="Q141" s="364"/>
    </row>
    <row r="142" spans="1:17" ht="15" customHeight="1" x14ac:dyDescent="0.2">
      <c r="A142" s="368" t="s">
        <v>330</v>
      </c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364"/>
      <c r="Q142" s="364"/>
    </row>
    <row r="143" spans="1:17" ht="15" customHeight="1" x14ac:dyDescent="0.2">
      <c r="A143" s="23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364"/>
      <c r="Q143" s="364"/>
    </row>
    <row r="144" spans="1:17" ht="15" customHeight="1" x14ac:dyDescent="0.25">
      <c r="A144" s="54" t="s">
        <v>325</v>
      </c>
      <c r="B144" s="39"/>
      <c r="C144" s="40"/>
      <c r="D144" s="41"/>
      <c r="E144" s="41"/>
      <c r="F144" s="41"/>
      <c r="G144" s="41"/>
      <c r="H144" s="41"/>
      <c r="I144" s="41"/>
      <c r="J144" s="41"/>
      <c r="K144" s="41"/>
      <c r="L144" s="36"/>
      <c r="M144" s="36"/>
      <c r="N144" s="36"/>
      <c r="O144" s="36"/>
      <c r="P144" s="36"/>
      <c r="Q144" s="36"/>
    </row>
    <row r="145" spans="1:17" ht="15" customHeight="1" thickBot="1" x14ac:dyDescent="0.25">
      <c r="A145" s="223"/>
      <c r="B145" s="223"/>
      <c r="C145" s="224"/>
      <c r="D145" s="220"/>
      <c r="E145" s="220"/>
      <c r="F145" s="220"/>
      <c r="G145" s="220"/>
      <c r="H145" s="220"/>
      <c r="I145" s="220"/>
      <c r="J145" s="220"/>
      <c r="K145" s="220"/>
      <c r="L145" s="220"/>
      <c r="M145" s="220"/>
      <c r="N145" s="220"/>
      <c r="O145" s="220"/>
      <c r="P145" s="41"/>
      <c r="Q145" s="41"/>
    </row>
    <row r="146" spans="1:17" ht="15" customHeight="1" x14ac:dyDescent="0.25">
      <c r="A146" s="225"/>
      <c r="B146" s="225"/>
      <c r="C146" s="226" t="s">
        <v>302</v>
      </c>
      <c r="D146" s="226" t="s">
        <v>303</v>
      </c>
      <c r="E146" s="226" t="s">
        <v>304</v>
      </c>
      <c r="F146" s="226" t="s">
        <v>305</v>
      </c>
      <c r="G146" s="226" t="s">
        <v>306</v>
      </c>
      <c r="H146" s="226" t="s">
        <v>307</v>
      </c>
      <c r="I146" s="226" t="s">
        <v>308</v>
      </c>
      <c r="J146" s="226" t="s">
        <v>309</v>
      </c>
      <c r="K146" s="226" t="s">
        <v>310</v>
      </c>
      <c r="L146" s="226" t="s">
        <v>333</v>
      </c>
      <c r="M146" s="226" t="s">
        <v>389</v>
      </c>
      <c r="N146" s="226" t="s">
        <v>393</v>
      </c>
      <c r="O146" s="226" t="s">
        <v>431</v>
      </c>
      <c r="P146" s="361"/>
      <c r="Q146" s="361"/>
    </row>
    <row r="147" spans="1:17" ht="15" customHeight="1" x14ac:dyDescent="0.25">
      <c r="A147" s="31"/>
      <c r="B147" s="31"/>
      <c r="C147" s="31"/>
      <c r="D147" s="31"/>
      <c r="E147" s="31"/>
      <c r="F147" s="31"/>
      <c r="G147" s="31"/>
      <c r="H147" s="33"/>
      <c r="I147" s="31"/>
      <c r="J147" s="31"/>
      <c r="K147" s="31"/>
      <c r="L147" s="31"/>
      <c r="M147" s="31"/>
      <c r="N147" s="31"/>
      <c r="O147" s="31"/>
      <c r="P147" s="41"/>
      <c r="Q147" s="41"/>
    </row>
    <row r="148" spans="1:17" ht="15" customHeight="1" x14ac:dyDescent="0.25">
      <c r="A148" s="31"/>
      <c r="B148" s="218" t="s">
        <v>54</v>
      </c>
      <c r="C148" s="423">
        <f>SII_RII_data!C10</f>
        <v>0.50953895878273747</v>
      </c>
      <c r="D148" s="423">
        <f>SII_RII_data!D10</f>
        <v>0.50045666312263715</v>
      </c>
      <c r="E148" s="423">
        <f>SII_RII_data!E10</f>
        <v>0.49657855652222016</v>
      </c>
      <c r="F148" s="423">
        <f>SII_RII_data!F10</f>
        <v>0.48991593282012691</v>
      </c>
      <c r="G148" s="423">
        <f>SII_RII_data!G10</f>
        <v>0.4791766794990156</v>
      </c>
      <c r="H148" s="423">
        <f>SII_RII_data!H10</f>
        <v>0.45139474056527196</v>
      </c>
      <c r="I148" s="423">
        <f>SII_RII_data!I10</f>
        <v>0.44684340970678571</v>
      </c>
      <c r="J148" s="423">
        <f>SII_RII_data!J10</f>
        <v>0.47594758232891826</v>
      </c>
      <c r="K148" s="423">
        <f>SII_RII_data!K10</f>
        <v>0.4972350153872635</v>
      </c>
      <c r="L148" s="423">
        <f>SII_RII_data!L10</f>
        <v>0.47840105718861425</v>
      </c>
      <c r="M148" s="423">
        <f>SII_RII_data!M10</f>
        <v>0.42912218354771214</v>
      </c>
      <c r="N148" s="423">
        <f>SII_RII_data!N10</f>
        <v>0.39732218124254692</v>
      </c>
      <c r="O148" s="423">
        <f>SII_RII_data!O10</f>
        <v>0.38099550647108626</v>
      </c>
      <c r="P148" s="323"/>
      <c r="Q148" s="324"/>
    </row>
    <row r="149" spans="1:17" ht="15" customHeight="1" x14ac:dyDescent="0.25">
      <c r="A149" s="31"/>
      <c r="B149" s="218" t="s">
        <v>55</v>
      </c>
      <c r="C149" s="423">
        <f>SII_RII_data!C11</f>
        <v>0.47967269120001405</v>
      </c>
      <c r="D149" s="423">
        <f>SII_RII_data!D11</f>
        <v>0.48313612203291473</v>
      </c>
      <c r="E149" s="423">
        <f>SII_RII_data!E11</f>
        <v>0.47690731250657703</v>
      </c>
      <c r="F149" s="423">
        <f>SII_RII_data!F11</f>
        <v>0.47772004684594971</v>
      </c>
      <c r="G149" s="423">
        <f>SII_RII_data!G11</f>
        <v>0.48254581949645198</v>
      </c>
      <c r="H149" s="423">
        <f>SII_RII_data!H11</f>
        <v>0.46775983799472004</v>
      </c>
      <c r="I149" s="423">
        <f>SII_RII_data!I11</f>
        <v>0.46042371540106863</v>
      </c>
      <c r="J149" s="423">
        <f>SII_RII_data!J11</f>
        <v>0.47588409290734873</v>
      </c>
      <c r="K149" s="423">
        <f>SII_RII_data!K11</f>
        <v>0.49234468439528589</v>
      </c>
      <c r="L149" s="423">
        <f>SII_RII_data!L11</f>
        <v>0.47908786127974101</v>
      </c>
      <c r="M149" s="423">
        <f>SII_RII_data!M11</f>
        <v>0.42756474572532521</v>
      </c>
      <c r="N149" s="423">
        <f>SII_RII_data!N11</f>
        <v>0.39564690287209603</v>
      </c>
      <c r="O149" s="423">
        <f>SII_RII_data!O11</f>
        <v>0.37940980194719892</v>
      </c>
      <c r="P149" s="323"/>
      <c r="Q149" s="324"/>
    </row>
    <row r="150" spans="1:17" ht="15" customHeight="1" x14ac:dyDescent="0.25">
      <c r="A150" s="41"/>
      <c r="B150" s="219" t="s">
        <v>15</v>
      </c>
      <c r="C150" s="423">
        <f>SII_RII_data!C12</f>
        <v>0.49359761486503206</v>
      </c>
      <c r="D150" s="423">
        <f>SII_RII_data!D12</f>
        <v>0.49174694594013069</v>
      </c>
      <c r="E150" s="423">
        <f>SII_RII_data!E12</f>
        <v>0.4866571371106535</v>
      </c>
      <c r="F150" s="423">
        <f>SII_RII_data!F12</f>
        <v>0.48401171117748076</v>
      </c>
      <c r="G150" s="423">
        <f>SII_RII_data!G12</f>
        <v>0.48171570543788667</v>
      </c>
      <c r="H150" s="423">
        <f>SII_RII_data!H12</f>
        <v>0.46090504174410235</v>
      </c>
      <c r="I150" s="423">
        <f>SII_RII_data!I12</f>
        <v>0.45503282921872229</v>
      </c>
      <c r="J150" s="423">
        <f>SII_RII_data!J12</f>
        <v>0.47691430356612197</v>
      </c>
      <c r="K150" s="423">
        <f>SII_RII_data!K12</f>
        <v>0.49578026961795635</v>
      </c>
      <c r="L150" s="423">
        <f>SII_RII_data!L12</f>
        <v>0.47989992096891809</v>
      </c>
      <c r="M150" s="423">
        <f>SII_RII_data!M12</f>
        <v>0.42920976659167992</v>
      </c>
      <c r="N150" s="423">
        <f>SII_RII_data!N12</f>
        <v>0.39736400208424155</v>
      </c>
      <c r="O150" s="423">
        <f>SII_RII_data!O12</f>
        <v>0.38096108786261612</v>
      </c>
      <c r="P150" s="323"/>
      <c r="Q150" s="324"/>
    </row>
    <row r="151" spans="1:17" ht="15" customHeight="1" thickBot="1" x14ac:dyDescent="0.25">
      <c r="A151" s="220"/>
      <c r="B151" s="221"/>
      <c r="C151" s="222"/>
      <c r="D151" s="222"/>
      <c r="E151" s="222"/>
      <c r="F151" s="222"/>
      <c r="G151" s="222"/>
      <c r="H151" s="222"/>
      <c r="I151" s="222"/>
      <c r="J151" s="222"/>
      <c r="K151" s="222"/>
      <c r="L151" s="222"/>
      <c r="M151" s="222"/>
      <c r="N151" s="222"/>
      <c r="O151" s="222"/>
      <c r="P151" s="362"/>
      <c r="Q151" s="362"/>
    </row>
    <row r="152" spans="1:17" ht="15" customHeight="1" x14ac:dyDescent="0.2">
      <c r="A152" s="360"/>
      <c r="B152" s="360"/>
      <c r="C152" s="360"/>
      <c r="D152" s="360"/>
      <c r="E152" s="360"/>
      <c r="F152" s="360"/>
      <c r="G152" s="360"/>
      <c r="H152" s="360"/>
      <c r="I152" s="360"/>
      <c r="J152" s="360"/>
      <c r="K152" s="360"/>
      <c r="L152" s="360"/>
      <c r="M152" s="360"/>
      <c r="N152" s="360"/>
      <c r="O152" s="36"/>
      <c r="P152" s="360"/>
      <c r="Q152" s="360"/>
    </row>
    <row r="153" spans="1:17" ht="15" customHeight="1" x14ac:dyDescent="0.2">
      <c r="A153" s="360"/>
      <c r="B153" s="360"/>
      <c r="C153" s="360"/>
      <c r="D153" s="360"/>
      <c r="E153" s="360"/>
      <c r="F153" s="360"/>
      <c r="G153" s="360"/>
      <c r="H153" s="360"/>
      <c r="I153" s="360"/>
      <c r="J153" s="360"/>
      <c r="K153" s="360"/>
      <c r="L153" s="360"/>
      <c r="M153" s="360"/>
      <c r="N153" s="360"/>
      <c r="O153" s="360"/>
      <c r="P153" s="360"/>
      <c r="Q153" s="360"/>
    </row>
    <row r="154" spans="1:17" ht="15" customHeight="1" x14ac:dyDescent="0.2">
      <c r="A154" s="360"/>
      <c r="B154" s="360"/>
      <c r="C154" s="360"/>
      <c r="D154" s="360"/>
      <c r="E154" s="360"/>
      <c r="F154" s="360"/>
      <c r="G154" s="360"/>
      <c r="H154" s="360"/>
      <c r="I154" s="360"/>
      <c r="J154" s="360"/>
      <c r="K154" s="360"/>
      <c r="L154" s="360"/>
      <c r="M154" s="360"/>
      <c r="N154" s="360"/>
      <c r="O154" s="360"/>
      <c r="P154" s="360"/>
      <c r="Q154" s="360"/>
    </row>
    <row r="155" spans="1:17" ht="15" customHeight="1" x14ac:dyDescent="0.2">
      <c r="A155" s="360"/>
      <c r="B155" s="360"/>
      <c r="C155" s="360"/>
      <c r="D155" s="360"/>
      <c r="E155" s="360"/>
      <c r="F155" s="360"/>
      <c r="G155" s="360"/>
      <c r="H155" s="360"/>
      <c r="I155" s="360"/>
      <c r="J155" s="360"/>
      <c r="K155" s="360"/>
      <c r="L155" s="360"/>
      <c r="M155" s="360"/>
      <c r="N155" s="360"/>
      <c r="O155" s="360"/>
      <c r="P155" s="360"/>
      <c r="Q155" s="360"/>
    </row>
    <row r="156" spans="1:17" ht="15" customHeight="1" x14ac:dyDescent="0.25">
      <c r="A156" s="44" t="s">
        <v>326</v>
      </c>
      <c r="B156" s="23"/>
      <c r="C156" s="23"/>
      <c r="D156" s="23"/>
      <c r="E156" s="23"/>
      <c r="F156" s="23"/>
      <c r="G156" s="360"/>
      <c r="H156" s="360"/>
      <c r="I156" s="360"/>
      <c r="J156" s="360"/>
      <c r="K156" s="360"/>
      <c r="L156" s="360"/>
      <c r="M156" s="360"/>
      <c r="N156" s="360"/>
      <c r="O156" s="360"/>
      <c r="P156" s="360"/>
      <c r="Q156" s="360"/>
    </row>
    <row r="157" spans="1:17" ht="15" customHeight="1" x14ac:dyDescent="0.2">
      <c r="A157" s="360"/>
      <c r="B157" s="360"/>
      <c r="C157" s="360"/>
      <c r="D157" s="360"/>
      <c r="E157" s="360"/>
      <c r="F157" s="360"/>
      <c r="G157" s="360"/>
      <c r="H157" s="360"/>
      <c r="I157" s="360"/>
      <c r="J157" s="360"/>
      <c r="K157" s="360"/>
      <c r="L157" s="360"/>
      <c r="M157" s="360"/>
      <c r="N157" s="360"/>
      <c r="O157" s="360"/>
      <c r="P157" s="360"/>
      <c r="Q157" s="360"/>
    </row>
    <row r="158" spans="1:17" ht="15" customHeight="1" x14ac:dyDescent="0.2">
      <c r="A158" s="360"/>
      <c r="B158" s="360"/>
      <c r="C158" s="360"/>
      <c r="D158" s="360"/>
      <c r="E158" s="360"/>
      <c r="F158" s="360"/>
      <c r="G158" s="360"/>
      <c r="H158" s="360"/>
      <c r="I158" s="360"/>
      <c r="J158" s="360"/>
      <c r="K158" s="360"/>
      <c r="L158" s="360"/>
      <c r="M158" s="360"/>
      <c r="N158" s="360"/>
      <c r="O158" s="360"/>
      <c r="P158" s="360"/>
      <c r="Q158" s="360"/>
    </row>
    <row r="159" spans="1:17" ht="15" customHeight="1" x14ac:dyDescent="0.2">
      <c r="A159" s="360"/>
      <c r="B159" s="360"/>
      <c r="C159" s="360"/>
      <c r="D159" s="360"/>
      <c r="E159" s="360"/>
      <c r="F159" s="360"/>
      <c r="G159" s="360"/>
      <c r="H159" s="360"/>
      <c r="I159" s="360"/>
      <c r="J159" s="360"/>
      <c r="K159" s="360"/>
      <c r="L159" s="360"/>
      <c r="M159" s="360"/>
      <c r="N159" s="360"/>
      <c r="O159" s="360"/>
      <c r="P159" s="360"/>
      <c r="Q159" s="360"/>
    </row>
    <row r="160" spans="1:17" ht="15" customHeight="1" x14ac:dyDescent="0.2">
      <c r="A160" s="360"/>
      <c r="B160" s="360"/>
      <c r="C160" s="360"/>
      <c r="D160" s="360"/>
      <c r="E160" s="360"/>
      <c r="F160" s="360"/>
      <c r="G160" s="360"/>
      <c r="H160" s="360"/>
      <c r="I160" s="360"/>
      <c r="J160" s="360"/>
      <c r="K160" s="360"/>
      <c r="L160" s="360"/>
      <c r="M160" s="360"/>
      <c r="N160" s="360"/>
      <c r="O160" s="360"/>
      <c r="P160" s="360"/>
      <c r="Q160" s="360"/>
    </row>
    <row r="161" spans="1:17" ht="15" customHeight="1" x14ac:dyDescent="0.2">
      <c r="A161" s="360"/>
      <c r="B161" s="360"/>
      <c r="C161" s="360"/>
      <c r="D161" s="360"/>
      <c r="E161" s="360"/>
      <c r="F161" s="360"/>
      <c r="G161" s="360"/>
      <c r="H161" s="360"/>
      <c r="I161" s="360"/>
      <c r="J161" s="360"/>
      <c r="K161" s="360"/>
      <c r="L161" s="360"/>
      <c r="M161" s="360"/>
      <c r="N161" s="360"/>
      <c r="O161" s="360"/>
      <c r="P161" s="360"/>
      <c r="Q161" s="360"/>
    </row>
    <row r="162" spans="1:17" ht="15" customHeight="1" x14ac:dyDescent="0.2">
      <c r="A162" s="360"/>
      <c r="B162" s="360"/>
      <c r="C162" s="360"/>
      <c r="D162" s="360"/>
      <c r="E162" s="360"/>
      <c r="F162" s="360"/>
      <c r="G162" s="360"/>
      <c r="H162" s="360"/>
      <c r="I162" s="360"/>
      <c r="J162" s="360"/>
      <c r="K162" s="360"/>
      <c r="L162" s="360"/>
      <c r="M162" s="360"/>
      <c r="N162" s="360"/>
      <c r="O162" s="360"/>
      <c r="P162" s="360"/>
      <c r="Q162" s="360"/>
    </row>
    <row r="163" spans="1:17" ht="15" customHeight="1" x14ac:dyDescent="0.2">
      <c r="A163" s="360"/>
      <c r="B163" s="360"/>
      <c r="C163" s="360"/>
      <c r="D163" s="360"/>
      <c r="E163" s="360"/>
      <c r="F163" s="360"/>
      <c r="G163" s="360"/>
      <c r="H163" s="360"/>
      <c r="I163" s="360"/>
      <c r="J163" s="360"/>
      <c r="K163" s="360"/>
      <c r="L163" s="360"/>
      <c r="M163" s="360"/>
      <c r="N163" s="360"/>
      <c r="O163" s="360"/>
      <c r="P163" s="360"/>
      <c r="Q163" s="360"/>
    </row>
    <row r="164" spans="1:17" ht="15" customHeight="1" x14ac:dyDescent="0.2">
      <c r="A164" s="360"/>
      <c r="B164" s="360"/>
      <c r="C164" s="360"/>
      <c r="D164" s="360"/>
      <c r="E164" s="360"/>
      <c r="F164" s="360"/>
      <c r="G164" s="360"/>
      <c r="H164" s="360"/>
      <c r="I164" s="360"/>
      <c r="J164" s="360"/>
      <c r="K164" s="360"/>
      <c r="L164" s="360"/>
      <c r="M164" s="360"/>
      <c r="N164" s="360"/>
      <c r="O164" s="360"/>
      <c r="P164" s="360"/>
      <c r="Q164" s="360"/>
    </row>
    <row r="165" spans="1:17" ht="15" customHeight="1" x14ac:dyDescent="0.2">
      <c r="A165" s="360"/>
      <c r="B165" s="360"/>
      <c r="C165" s="360"/>
      <c r="D165" s="360"/>
      <c r="E165" s="360"/>
      <c r="F165" s="360"/>
      <c r="G165" s="360"/>
      <c r="H165" s="360"/>
      <c r="I165" s="360"/>
      <c r="J165" s="360"/>
      <c r="K165" s="360"/>
      <c r="L165" s="360"/>
      <c r="M165" s="360"/>
      <c r="N165" s="360"/>
      <c r="O165" s="360"/>
      <c r="P165" s="360"/>
      <c r="Q165" s="360"/>
    </row>
    <row r="166" spans="1:17" ht="15" customHeight="1" x14ac:dyDescent="0.2">
      <c r="A166" s="360"/>
      <c r="B166" s="360"/>
      <c r="C166" s="360"/>
      <c r="D166" s="360"/>
      <c r="E166" s="360"/>
      <c r="F166" s="360"/>
      <c r="G166" s="360"/>
      <c r="H166" s="360"/>
      <c r="I166" s="360"/>
      <c r="J166" s="360"/>
      <c r="K166" s="360"/>
      <c r="L166" s="360"/>
      <c r="M166" s="360"/>
      <c r="N166" s="360"/>
      <c r="O166" s="360"/>
      <c r="P166" s="360"/>
      <c r="Q166" s="360"/>
    </row>
    <row r="167" spans="1:17" ht="15" customHeight="1" x14ac:dyDescent="0.2">
      <c r="A167" s="360"/>
      <c r="B167" s="360"/>
      <c r="C167" s="360"/>
      <c r="D167" s="360"/>
      <c r="E167" s="360"/>
      <c r="F167" s="360"/>
      <c r="G167" s="360"/>
      <c r="H167" s="360"/>
      <c r="I167" s="360"/>
      <c r="J167" s="360"/>
      <c r="K167" s="360"/>
      <c r="L167" s="360"/>
      <c r="M167" s="360"/>
      <c r="N167" s="360"/>
      <c r="O167" s="360"/>
      <c r="P167" s="360"/>
      <c r="Q167" s="360"/>
    </row>
    <row r="168" spans="1:17" ht="15" customHeight="1" x14ac:dyDescent="0.2">
      <c r="A168" s="360"/>
      <c r="B168" s="360"/>
      <c r="C168" s="360"/>
      <c r="D168" s="360"/>
      <c r="E168" s="360"/>
      <c r="F168" s="360"/>
      <c r="G168" s="360"/>
      <c r="H168" s="360"/>
      <c r="I168" s="360"/>
      <c r="J168" s="360"/>
      <c r="K168" s="360"/>
      <c r="L168" s="360"/>
      <c r="M168" s="360"/>
      <c r="N168" s="360"/>
      <c r="O168" s="360"/>
      <c r="P168" s="360"/>
      <c r="Q168" s="360"/>
    </row>
    <row r="169" spans="1:17" ht="15" customHeight="1" x14ac:dyDescent="0.2">
      <c r="A169" s="360"/>
      <c r="B169" s="360"/>
      <c r="C169" s="360"/>
      <c r="D169" s="360"/>
      <c r="E169" s="360"/>
      <c r="F169" s="360"/>
      <c r="G169" s="360"/>
      <c r="H169" s="360"/>
      <c r="I169" s="360"/>
      <c r="J169" s="360"/>
      <c r="K169" s="360"/>
      <c r="L169" s="360"/>
      <c r="M169" s="360"/>
      <c r="N169" s="360"/>
      <c r="O169" s="360"/>
      <c r="P169" s="360"/>
      <c r="Q169" s="360"/>
    </row>
    <row r="170" spans="1:17" ht="15" customHeight="1" x14ac:dyDescent="0.2">
      <c r="A170" s="360"/>
      <c r="B170" s="360"/>
      <c r="C170" s="360"/>
      <c r="D170" s="360"/>
      <c r="E170" s="360"/>
      <c r="F170" s="360"/>
      <c r="G170" s="360"/>
      <c r="H170" s="360"/>
      <c r="I170" s="360"/>
      <c r="J170" s="360"/>
      <c r="K170" s="360"/>
      <c r="L170" s="360"/>
      <c r="M170" s="360"/>
      <c r="N170" s="360"/>
      <c r="O170" s="360"/>
      <c r="P170" s="360"/>
      <c r="Q170" s="360"/>
    </row>
    <row r="171" spans="1:17" ht="15" customHeight="1" x14ac:dyDescent="0.2">
      <c r="A171" s="360"/>
      <c r="B171" s="360"/>
      <c r="C171" s="360"/>
      <c r="D171" s="360"/>
      <c r="E171" s="360"/>
      <c r="F171" s="360"/>
      <c r="G171" s="360"/>
      <c r="H171" s="360"/>
      <c r="I171" s="360"/>
      <c r="J171" s="360"/>
      <c r="K171" s="360"/>
      <c r="L171" s="360"/>
      <c r="M171" s="360"/>
      <c r="N171" s="360"/>
      <c r="O171" s="360"/>
      <c r="P171" s="360"/>
      <c r="Q171" s="360"/>
    </row>
    <row r="172" spans="1:17" ht="15" customHeight="1" x14ac:dyDescent="0.2">
      <c r="A172" s="360"/>
      <c r="B172" s="360"/>
      <c r="C172" s="360"/>
      <c r="D172" s="360"/>
      <c r="E172" s="360"/>
      <c r="F172" s="360"/>
      <c r="G172" s="360"/>
      <c r="H172" s="360"/>
      <c r="I172" s="360"/>
      <c r="J172" s="360"/>
      <c r="K172" s="360"/>
      <c r="L172" s="360"/>
      <c r="M172" s="360"/>
      <c r="N172" s="360"/>
      <c r="O172" s="360"/>
      <c r="P172" s="360"/>
      <c r="Q172" s="360"/>
    </row>
    <row r="173" spans="1:17" ht="15" customHeight="1" x14ac:dyDescent="0.2">
      <c r="A173" s="360"/>
      <c r="B173" s="360"/>
      <c r="C173" s="360"/>
      <c r="D173" s="360"/>
      <c r="E173" s="360"/>
      <c r="F173" s="360"/>
      <c r="G173" s="360"/>
      <c r="H173" s="360"/>
      <c r="I173" s="360"/>
      <c r="J173" s="360"/>
      <c r="K173" s="360"/>
      <c r="L173" s="360"/>
      <c r="M173" s="360"/>
      <c r="N173" s="360"/>
      <c r="O173" s="360"/>
      <c r="P173" s="360"/>
      <c r="Q173" s="360"/>
    </row>
    <row r="174" spans="1:17" ht="15" customHeight="1" x14ac:dyDescent="0.2">
      <c r="A174" s="360"/>
      <c r="B174" s="360"/>
      <c r="C174" s="360"/>
      <c r="D174" s="360"/>
      <c r="E174" s="360"/>
      <c r="F174" s="360"/>
      <c r="G174" s="360"/>
      <c r="H174" s="360"/>
      <c r="I174" s="360"/>
      <c r="J174" s="360"/>
      <c r="K174" s="360"/>
      <c r="L174" s="360"/>
      <c r="M174" s="360"/>
      <c r="N174" s="360"/>
      <c r="O174" s="360"/>
      <c r="P174" s="360"/>
      <c r="Q174" s="360"/>
    </row>
    <row r="175" spans="1:17" ht="15" customHeight="1" x14ac:dyDescent="0.2">
      <c r="A175" s="360"/>
      <c r="B175" s="360"/>
      <c r="C175" s="360"/>
      <c r="D175" s="360"/>
      <c r="E175" s="360"/>
      <c r="F175" s="360"/>
      <c r="G175" s="360"/>
      <c r="H175" s="360"/>
      <c r="I175" s="360"/>
      <c r="J175" s="360"/>
      <c r="K175" s="360"/>
      <c r="L175" s="360"/>
      <c r="M175" s="360"/>
      <c r="N175" s="360"/>
      <c r="O175" s="360"/>
      <c r="P175" s="360"/>
      <c r="Q175" s="360"/>
    </row>
    <row r="176" spans="1:17" ht="15" customHeight="1" x14ac:dyDescent="0.2">
      <c r="A176" s="360"/>
      <c r="B176" s="360"/>
      <c r="C176" s="360"/>
      <c r="D176" s="360"/>
      <c r="E176" s="360"/>
      <c r="F176" s="360"/>
      <c r="G176" s="360"/>
      <c r="H176" s="360"/>
      <c r="I176" s="360"/>
      <c r="J176" s="360"/>
      <c r="K176" s="360"/>
      <c r="L176" s="360"/>
      <c r="M176" s="360"/>
      <c r="N176" s="360"/>
      <c r="O176" s="360"/>
      <c r="P176" s="360"/>
      <c r="Q176" s="360"/>
    </row>
    <row r="177" spans="1:17" ht="15" customHeight="1" x14ac:dyDescent="0.2">
      <c r="A177" s="360"/>
      <c r="B177" s="360"/>
      <c r="C177" s="360"/>
      <c r="D177" s="360"/>
      <c r="E177" s="360"/>
      <c r="F177" s="360"/>
      <c r="G177" s="360"/>
      <c r="H177" s="360"/>
      <c r="I177" s="360"/>
      <c r="J177" s="360"/>
      <c r="K177" s="360"/>
      <c r="L177" s="360"/>
      <c r="M177" s="360"/>
      <c r="N177" s="360"/>
      <c r="O177" s="360"/>
      <c r="P177" s="360"/>
      <c r="Q177" s="360"/>
    </row>
    <row r="178" spans="1:17" ht="15" customHeight="1" x14ac:dyDescent="0.2">
      <c r="A178" s="360"/>
      <c r="B178" s="360"/>
      <c r="C178" s="360"/>
      <c r="D178" s="360"/>
      <c r="E178" s="360"/>
      <c r="F178" s="360"/>
      <c r="G178" s="360"/>
      <c r="H178" s="360"/>
      <c r="I178" s="360"/>
      <c r="J178" s="360"/>
      <c r="K178" s="360"/>
      <c r="L178" s="360"/>
      <c r="M178" s="360"/>
      <c r="N178" s="360"/>
      <c r="O178" s="360"/>
      <c r="P178" s="360"/>
      <c r="Q178" s="360"/>
    </row>
    <row r="179" spans="1:17" ht="15" customHeight="1" x14ac:dyDescent="0.2">
      <c r="A179" s="360"/>
      <c r="B179" s="360"/>
      <c r="C179" s="360"/>
      <c r="D179" s="360"/>
      <c r="E179" s="360"/>
      <c r="F179" s="360"/>
      <c r="G179" s="360"/>
      <c r="H179" s="360"/>
      <c r="I179" s="360"/>
      <c r="J179" s="360"/>
      <c r="K179" s="360"/>
      <c r="L179" s="360"/>
      <c r="M179" s="360"/>
      <c r="N179" s="360"/>
      <c r="O179" s="360"/>
      <c r="P179" s="360"/>
      <c r="Q179" s="360"/>
    </row>
    <row r="180" spans="1:17" ht="15" customHeight="1" x14ac:dyDescent="0.2">
      <c r="A180" s="360"/>
      <c r="B180" s="360"/>
      <c r="C180" s="360"/>
      <c r="D180" s="360"/>
      <c r="E180" s="360"/>
      <c r="F180" s="360"/>
      <c r="G180" s="360"/>
      <c r="H180" s="360"/>
      <c r="I180" s="360"/>
      <c r="J180" s="360"/>
      <c r="K180" s="360"/>
      <c r="L180" s="360"/>
      <c r="M180" s="360"/>
      <c r="N180" s="360"/>
      <c r="O180" s="360"/>
      <c r="P180" s="360"/>
      <c r="Q180" s="360"/>
    </row>
    <row r="181" spans="1:17" ht="15" customHeight="1" x14ac:dyDescent="0.2">
      <c r="A181" s="360"/>
      <c r="B181" s="360"/>
      <c r="C181" s="360"/>
      <c r="D181" s="360"/>
      <c r="E181" s="360"/>
      <c r="F181" s="360"/>
      <c r="G181" s="360"/>
      <c r="H181" s="360"/>
      <c r="I181" s="360"/>
      <c r="J181" s="360"/>
      <c r="K181" s="360"/>
      <c r="L181" s="360"/>
      <c r="M181" s="360"/>
      <c r="N181" s="360"/>
      <c r="O181" s="360"/>
      <c r="P181" s="360"/>
      <c r="Q181" s="360"/>
    </row>
    <row r="182" spans="1:17" ht="15" customHeight="1" x14ac:dyDescent="0.2">
      <c r="A182" s="360"/>
      <c r="B182" s="360"/>
      <c r="C182" s="360"/>
      <c r="D182" s="360"/>
      <c r="E182" s="360"/>
      <c r="F182" s="360"/>
      <c r="G182" s="360"/>
      <c r="H182" s="360"/>
      <c r="I182" s="360"/>
      <c r="J182" s="360"/>
      <c r="K182" s="360"/>
      <c r="L182" s="360"/>
      <c r="M182" s="360"/>
      <c r="N182" s="360"/>
      <c r="O182" s="360"/>
      <c r="P182" s="360"/>
      <c r="Q182" s="360"/>
    </row>
    <row r="183" spans="1:17" x14ac:dyDescent="0.2">
      <c r="A183" s="360"/>
      <c r="B183" s="360"/>
      <c r="C183" s="360"/>
      <c r="D183" s="360"/>
      <c r="E183" s="360"/>
      <c r="F183" s="360"/>
      <c r="G183" s="360"/>
      <c r="H183" s="360"/>
      <c r="I183" s="360"/>
      <c r="J183" s="360"/>
      <c r="K183" s="360"/>
      <c r="L183" s="360"/>
      <c r="M183" s="360"/>
      <c r="N183" s="360"/>
      <c r="O183" s="360"/>
      <c r="P183" s="360"/>
      <c r="Q183" s="360"/>
    </row>
    <row r="184" spans="1:17" x14ac:dyDescent="0.2">
      <c r="A184" s="360"/>
      <c r="B184" s="360"/>
      <c r="C184" s="360"/>
      <c r="D184" s="360"/>
      <c r="E184" s="360"/>
      <c r="F184" s="360"/>
      <c r="G184" s="360"/>
      <c r="H184" s="360"/>
      <c r="I184" s="360"/>
      <c r="J184" s="360"/>
      <c r="K184" s="360"/>
      <c r="L184" s="360"/>
      <c r="M184" s="360"/>
      <c r="N184" s="360"/>
      <c r="O184" s="360"/>
      <c r="P184" s="360"/>
      <c r="Q184" s="360"/>
    </row>
    <row r="185" spans="1:17" x14ac:dyDescent="0.2">
      <c r="A185" s="360"/>
      <c r="B185" s="360"/>
      <c r="C185" s="360"/>
      <c r="D185" s="360"/>
      <c r="E185" s="360"/>
      <c r="F185" s="360"/>
      <c r="G185" s="360"/>
      <c r="H185" s="360"/>
      <c r="I185" s="360"/>
      <c r="J185" s="360"/>
      <c r="K185" s="360"/>
      <c r="L185" s="360"/>
      <c r="M185" s="360"/>
      <c r="N185" s="360"/>
      <c r="O185" s="360"/>
      <c r="P185" s="360"/>
      <c r="Q185" s="360"/>
    </row>
    <row r="186" spans="1:17" x14ac:dyDescent="0.2">
      <c r="A186" s="360"/>
      <c r="B186" s="360"/>
      <c r="C186" s="360"/>
      <c r="D186" s="360"/>
      <c r="E186" s="360"/>
      <c r="F186" s="360"/>
      <c r="G186" s="360"/>
      <c r="H186" s="360"/>
      <c r="I186" s="360"/>
      <c r="J186" s="360"/>
      <c r="K186" s="360"/>
      <c r="L186" s="360"/>
      <c r="M186" s="360"/>
      <c r="N186" s="360"/>
      <c r="O186" s="360"/>
      <c r="P186" s="360"/>
      <c r="Q186" s="360"/>
    </row>
    <row r="187" spans="1:17" x14ac:dyDescent="0.2">
      <c r="A187" s="360"/>
      <c r="B187" s="360"/>
      <c r="C187" s="360"/>
      <c r="D187" s="360"/>
      <c r="E187" s="360"/>
      <c r="F187" s="360"/>
      <c r="G187" s="360"/>
      <c r="H187" s="360"/>
      <c r="I187" s="360"/>
      <c r="J187" s="360"/>
      <c r="K187" s="360"/>
      <c r="L187" s="360"/>
      <c r="M187" s="360"/>
      <c r="N187" s="360"/>
      <c r="O187" s="360"/>
      <c r="P187" s="360"/>
      <c r="Q187" s="360"/>
    </row>
    <row r="188" spans="1:17" x14ac:dyDescent="0.2">
      <c r="A188" s="360"/>
      <c r="B188" s="360"/>
      <c r="C188" s="360"/>
      <c r="D188" s="360"/>
      <c r="E188" s="360"/>
      <c r="F188" s="360"/>
      <c r="G188" s="360"/>
      <c r="H188" s="360"/>
      <c r="I188" s="360"/>
      <c r="J188" s="360"/>
      <c r="K188" s="360"/>
      <c r="L188" s="360"/>
      <c r="M188" s="360"/>
      <c r="N188" s="360"/>
      <c r="O188" s="360"/>
      <c r="P188" s="360"/>
      <c r="Q188" s="360"/>
    </row>
    <row r="189" spans="1:17" x14ac:dyDescent="0.2">
      <c r="A189" s="360"/>
      <c r="B189" s="360"/>
      <c r="C189" s="360"/>
      <c r="D189" s="360"/>
      <c r="E189" s="360"/>
      <c r="F189" s="360"/>
      <c r="G189" s="360"/>
      <c r="H189" s="360"/>
      <c r="I189" s="360"/>
      <c r="J189" s="360"/>
      <c r="K189" s="360"/>
      <c r="L189" s="360"/>
      <c r="M189" s="360"/>
      <c r="N189" s="360"/>
      <c r="O189" s="360"/>
      <c r="P189" s="360"/>
      <c r="Q189" s="360"/>
    </row>
    <row r="190" spans="1:17" x14ac:dyDescent="0.2">
      <c r="A190" s="363" t="s">
        <v>426</v>
      </c>
      <c r="B190" s="360"/>
      <c r="C190" s="360"/>
      <c r="D190" s="360"/>
      <c r="E190" s="360"/>
      <c r="F190" s="360"/>
      <c r="G190" s="360"/>
      <c r="H190" s="360"/>
      <c r="I190" s="360"/>
      <c r="J190" s="360"/>
      <c r="K190" s="360"/>
      <c r="L190" s="360"/>
      <c r="M190" s="360"/>
      <c r="N190" s="360"/>
      <c r="O190" s="360"/>
      <c r="P190" s="360"/>
      <c r="Q190" s="360"/>
    </row>
  </sheetData>
  <mergeCells count="6">
    <mergeCell ref="O139:Q139"/>
    <mergeCell ref="A6:Q6"/>
    <mergeCell ref="A7:Q7"/>
    <mergeCell ref="P1:Q1"/>
    <mergeCell ref="O52:Q52"/>
    <mergeCell ref="O86:Q8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3" manualBreakCount="3">
    <brk id="53" max="16" man="1"/>
    <brk id="87" max="16383" man="1"/>
    <brk id="140" max="16383" man="1"/>
  </row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7"/>
  <sheetViews>
    <sheetView zoomScale="70" zoomScaleNormal="70" zoomScalePageLayoutView="65" workbookViewId="0"/>
  </sheetViews>
  <sheetFormatPr defaultColWidth="9.140625" defaultRowHeight="15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5.75" x14ac:dyDescent="0.25">
      <c r="A1" s="46" t="s">
        <v>264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3" t="s">
        <v>53</v>
      </c>
      <c r="Q1" s="473"/>
    </row>
    <row r="2" spans="1:17" ht="15.75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301"/>
      <c r="Q2" s="301"/>
    </row>
    <row r="3" spans="1:17" ht="15" customHeight="1" x14ac:dyDescent="0.25">
      <c r="A3" s="46"/>
      <c r="B3" s="48"/>
      <c r="C3" s="47"/>
      <c r="D3" s="49"/>
      <c r="E3" s="49"/>
      <c r="F3" s="49"/>
      <c r="G3" s="49"/>
      <c r="H3" s="49"/>
      <c r="I3" s="47"/>
      <c r="J3" s="47"/>
      <c r="K3" s="47"/>
      <c r="L3" s="47"/>
      <c r="M3" s="47"/>
      <c r="N3" s="47"/>
      <c r="O3" s="47"/>
      <c r="P3" s="47"/>
      <c r="Q3" s="55"/>
    </row>
    <row r="4" spans="1:17" x14ac:dyDescent="0.2">
      <c r="A4" s="479" t="s">
        <v>200</v>
      </c>
      <c r="B4" s="479"/>
      <c r="C4" s="479"/>
      <c r="D4" s="479"/>
      <c r="E4" s="479"/>
      <c r="F4" s="479"/>
      <c r="G4" s="479"/>
      <c r="H4" s="479"/>
      <c r="I4" s="479"/>
      <c r="J4" s="479"/>
      <c r="K4" s="479"/>
      <c r="L4" s="479"/>
      <c r="M4" s="479"/>
      <c r="N4" s="479"/>
      <c r="O4" s="479"/>
      <c r="P4" s="479"/>
      <c r="Q4" s="479"/>
    </row>
    <row r="5" spans="1:17" x14ac:dyDescent="0.2">
      <c r="A5" s="479" t="s">
        <v>140</v>
      </c>
      <c r="B5" s="479"/>
      <c r="C5" s="479"/>
      <c r="D5" s="479"/>
      <c r="E5" s="479"/>
      <c r="F5" s="479"/>
      <c r="G5" s="479"/>
      <c r="H5" s="479"/>
      <c r="I5" s="479"/>
      <c r="J5" s="479"/>
      <c r="K5" s="479"/>
      <c r="L5" s="479"/>
      <c r="M5" s="479"/>
      <c r="N5" s="479"/>
      <c r="O5" s="479"/>
      <c r="P5" s="479"/>
      <c r="Q5" s="479"/>
    </row>
    <row r="6" spans="1:17" ht="15" customHeight="1" x14ac:dyDescent="0.2">
      <c r="A6" s="291"/>
      <c r="B6" s="291"/>
      <c r="C6" s="291"/>
      <c r="D6" s="291"/>
      <c r="E6" s="291"/>
      <c r="F6" s="291"/>
      <c r="G6" s="291"/>
      <c r="H6" s="291"/>
      <c r="I6" s="291"/>
      <c r="J6" s="291"/>
      <c r="K6" s="291"/>
      <c r="L6" s="291"/>
      <c r="M6" s="291"/>
      <c r="N6" s="291"/>
      <c r="O6" s="291"/>
      <c r="P6" s="291"/>
      <c r="Q6" s="291"/>
    </row>
    <row r="7" spans="1:17" ht="15" customHeight="1" x14ac:dyDescent="0.2">
      <c r="A7" s="291"/>
      <c r="B7" s="291"/>
      <c r="C7" s="291"/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291"/>
      <c r="P7" s="291"/>
      <c r="Q7" s="291"/>
    </row>
    <row r="8" spans="1:17" ht="15" customHeight="1" x14ac:dyDescent="0.25">
      <c r="A8" s="46"/>
      <c r="B8" s="48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</row>
    <row r="9" spans="1:17" ht="15.75" x14ac:dyDescent="0.25">
      <c r="A9" s="50" t="s">
        <v>269</v>
      </c>
      <c r="B9" s="51"/>
      <c r="C9" s="51"/>
      <c r="D9" s="52"/>
      <c r="E9" s="52"/>
      <c r="F9" s="52"/>
      <c r="G9" s="52"/>
      <c r="H9" s="52"/>
      <c r="I9" s="52"/>
      <c r="J9" s="52"/>
      <c r="K9" s="52"/>
      <c r="L9" s="47"/>
      <c r="M9" s="47"/>
      <c r="N9" s="47"/>
      <c r="O9" s="47"/>
      <c r="P9" s="47"/>
      <c r="Q9" s="47"/>
    </row>
    <row r="10" spans="1:17" ht="15" customHeight="1" thickBot="1" x14ac:dyDescent="0.25">
      <c r="A10" s="235"/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5"/>
      <c r="M10" s="235"/>
      <c r="N10" s="235"/>
      <c r="O10" s="235"/>
      <c r="P10" s="235"/>
      <c r="Q10" s="235"/>
    </row>
    <row r="11" spans="1:17" ht="47.25" x14ac:dyDescent="0.25">
      <c r="A11" s="225"/>
      <c r="B11" s="225"/>
      <c r="C11" s="226" t="s">
        <v>1</v>
      </c>
      <c r="D11" s="226" t="s">
        <v>2</v>
      </c>
      <c r="E11" s="226" t="s">
        <v>3</v>
      </c>
      <c r="F11" s="226" t="s">
        <v>4</v>
      </c>
      <c r="G11" s="226" t="s">
        <v>5</v>
      </c>
      <c r="H11" s="226" t="s">
        <v>6</v>
      </c>
      <c r="I11" s="226" t="s">
        <v>17</v>
      </c>
      <c r="J11" s="226" t="s">
        <v>7</v>
      </c>
      <c r="K11" s="226" t="s">
        <v>8</v>
      </c>
      <c r="L11" s="226" t="s">
        <v>9</v>
      </c>
      <c r="M11" s="226" t="s">
        <v>10</v>
      </c>
      <c r="N11" s="226" t="s">
        <v>11</v>
      </c>
      <c r="O11" s="226" t="s">
        <v>12</v>
      </c>
      <c r="P11" s="226" t="s">
        <v>13</v>
      </c>
      <c r="Q11" s="226" t="s">
        <v>14</v>
      </c>
    </row>
    <row r="12" spans="1:17" ht="15" customHeight="1" x14ac:dyDescent="0.25">
      <c r="A12" s="23"/>
      <c r="B12" s="31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69"/>
    </row>
    <row r="13" spans="1:17" ht="15.75" x14ac:dyDescent="0.25">
      <c r="A13" s="23"/>
      <c r="B13" s="218" t="s">
        <v>54</v>
      </c>
      <c r="C13" s="325">
        <f>data!U29</f>
        <v>3.510660566370623</v>
      </c>
      <c r="D13" s="325">
        <f>data!V29</f>
        <v>2.9683112715603692</v>
      </c>
      <c r="E13" s="325">
        <f>data!W29</f>
        <v>2.8748926045866106</v>
      </c>
      <c r="F13" s="325">
        <f>data!X29</f>
        <v>2.9309791332263244</v>
      </c>
      <c r="G13" s="325">
        <f>data!Y29</f>
        <v>3.0664722136935829</v>
      </c>
      <c r="H13" s="325">
        <f>data!Z29</f>
        <v>2.9278738392571246</v>
      </c>
      <c r="I13" s="325">
        <f>data!AA29</f>
        <v>3.6030913479391011</v>
      </c>
      <c r="J13" s="325">
        <f>data!AB29</f>
        <v>3.1546613423437257</v>
      </c>
      <c r="K13" s="325">
        <f>data!AC29</f>
        <v>3.5856648264246282</v>
      </c>
      <c r="L13" s="325">
        <f>data!AD29</f>
        <v>3.0042789580361835</v>
      </c>
      <c r="M13" s="325">
        <f>data!AE29</f>
        <v>2.8828828828828827</v>
      </c>
      <c r="N13" s="325">
        <f>data!AF29</f>
        <v>3.4313725490196081</v>
      </c>
      <c r="O13" s="325">
        <f>data!AG29</f>
        <v>3.0815279361459518</v>
      </c>
      <c r="P13" s="325">
        <f>data!AH29</f>
        <v>3.2371294851794072</v>
      </c>
      <c r="Q13" s="424">
        <f>data!AI29</f>
        <v>3.2305328553296668</v>
      </c>
    </row>
    <row r="14" spans="1:17" ht="15.75" x14ac:dyDescent="0.25">
      <c r="A14" s="23"/>
      <c r="B14" s="218" t="s">
        <v>55</v>
      </c>
      <c r="C14" s="325">
        <f>data!U30</f>
        <v>2.4192256341789049</v>
      </c>
      <c r="D14" s="325">
        <f>data!V30</f>
        <v>1.7986400526431234</v>
      </c>
      <c r="E14" s="325">
        <f>data!W30</f>
        <v>2.1745659878656816</v>
      </c>
      <c r="F14" s="325">
        <f>data!X30</f>
        <v>2.1762052603831057</v>
      </c>
      <c r="G14" s="325">
        <f>data!Y30</f>
        <v>2.204233249229044</v>
      </c>
      <c r="H14" s="325">
        <f>data!Z30</f>
        <v>2.0757781807192508</v>
      </c>
      <c r="I14" s="325">
        <f>data!AA30</f>
        <v>2.4251610458507011</v>
      </c>
      <c r="J14" s="325">
        <f>data!AB30</f>
        <v>2.0929770255303439</v>
      </c>
      <c r="K14" s="325">
        <f>data!AC30</f>
        <v>2.4378100911603631</v>
      </c>
      <c r="L14" s="325">
        <f>data!AD30</f>
        <v>2.0733957493336979</v>
      </c>
      <c r="M14" s="325">
        <f>data!AE30</f>
        <v>1.807482135350988</v>
      </c>
      <c r="N14" s="325">
        <f>data!AF30</f>
        <v>2.083333333333333</v>
      </c>
      <c r="O14" s="325">
        <f>data!AG30</f>
        <v>2.1710834591555161</v>
      </c>
      <c r="P14" s="325">
        <f>data!AH30</f>
        <v>2.701715954728003</v>
      </c>
      <c r="Q14" s="424">
        <f>data!AI30</f>
        <v>2.2331950190564074</v>
      </c>
    </row>
    <row r="15" spans="1:17" ht="15.75" x14ac:dyDescent="0.25">
      <c r="A15" s="23"/>
      <c r="B15" s="219" t="s">
        <v>15</v>
      </c>
      <c r="C15" s="325">
        <f>data!U31</f>
        <v>2.9340819003822771</v>
      </c>
      <c r="D15" s="325">
        <f>data!V31</f>
        <v>2.3563614107566369</v>
      </c>
      <c r="E15" s="325">
        <f>data!W31</f>
        <v>2.5080244194096544</v>
      </c>
      <c r="F15" s="325">
        <f>data!X31</f>
        <v>2.53629847454512</v>
      </c>
      <c r="G15" s="325">
        <f>data!Y31</f>
        <v>2.6157678780773743</v>
      </c>
      <c r="H15" s="325">
        <f>data!Z31</f>
        <v>2.4895055970149254</v>
      </c>
      <c r="I15" s="325">
        <f>data!AA31</f>
        <v>2.9854288552820401</v>
      </c>
      <c r="J15" s="325">
        <f>data!AB31</f>
        <v>2.6029984653523788</v>
      </c>
      <c r="K15" s="325">
        <f>data!AC31</f>
        <v>2.9869990329859246</v>
      </c>
      <c r="L15" s="325">
        <f>data!AD31</f>
        <v>2.5169922014738502</v>
      </c>
      <c r="M15" s="325">
        <f>data!AE31</f>
        <v>2.3265927375516418</v>
      </c>
      <c r="N15" s="325">
        <f>data!AF31</f>
        <v>2.7415143603133161</v>
      </c>
      <c r="O15" s="325">
        <f>data!AG31</f>
        <v>2.6056548833918414</v>
      </c>
      <c r="P15" s="325">
        <f>data!AH31</f>
        <v>2.9605883462191214</v>
      </c>
      <c r="Q15" s="424">
        <f>data!AI31</f>
        <v>2.7096779684276933</v>
      </c>
    </row>
    <row r="16" spans="1:17" ht="15" customHeight="1" thickBot="1" x14ac:dyDescent="0.25">
      <c r="A16" s="220"/>
      <c r="B16" s="237"/>
      <c r="C16" s="238"/>
      <c r="D16" s="238"/>
      <c r="E16" s="238"/>
      <c r="F16" s="238"/>
      <c r="G16" s="238"/>
      <c r="H16" s="238"/>
      <c r="I16" s="238"/>
      <c r="J16" s="238"/>
      <c r="K16" s="238"/>
      <c r="L16" s="238"/>
      <c r="M16" s="238"/>
      <c r="N16" s="238"/>
      <c r="O16" s="238"/>
      <c r="P16" s="238"/>
      <c r="Q16" s="238"/>
    </row>
    <row r="17" spans="1:17" ht="15" customHeight="1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x14ac:dyDescent="0.2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5">
      <c r="A21" s="53" t="s">
        <v>270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9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476" t="s">
        <v>89</v>
      </c>
      <c r="P53" s="476"/>
      <c r="Q53" s="476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  <row r="55" spans="1:17" ht="15.75" x14ac:dyDescent="0.25">
      <c r="A55" s="46" t="s">
        <v>271</v>
      </c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</row>
    <row r="56" spans="1:17" ht="15" customHeight="1" x14ac:dyDescent="0.2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</row>
    <row r="57" spans="1:17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17" ht="15" customHeight="1" x14ac:dyDescent="0.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17" ht="15" customHeight="1" x14ac:dyDescent="0.25">
      <c r="A59" s="54" t="s">
        <v>405</v>
      </c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</row>
    <row r="60" spans="1:17" ht="15" customHeight="1" x14ac:dyDescent="0.2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17" ht="15" customHeight="1" x14ac:dyDescent="0.2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</row>
    <row r="62" spans="1:17" ht="15" customHeigh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17" ht="15" customHeigh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17" ht="15" customHeight="1" x14ac:dyDescent="0.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ht="15" customHeight="1" x14ac:dyDescent="0.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ht="15" customHeight="1" x14ac:dyDescent="0.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ht="1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ht="15" customHeight="1" x14ac:dyDescent="0.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ht="1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ht="1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ht="1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ht="1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ht="1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ht="1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ht="1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ht="1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ht="1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ht="1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ht="1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ht="1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ht="1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1:17" ht="1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1:17" ht="15" customHeight="1" x14ac:dyDescent="0.2">
      <c r="A85" s="239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1:17" ht="1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476" t="s">
        <v>89</v>
      </c>
      <c r="P86" s="476"/>
      <c r="Q86" s="476"/>
    </row>
    <row r="87" spans="1:17" ht="15" customHeight="1" x14ac:dyDescent="0.2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1:17" ht="15" customHeight="1" x14ac:dyDescent="0.25">
      <c r="A88" s="327" t="s">
        <v>312</v>
      </c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359"/>
      <c r="Q88" s="359"/>
    </row>
    <row r="89" spans="1:17" ht="15" customHeight="1" x14ac:dyDescent="0.2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359"/>
      <c r="Q89" s="359"/>
    </row>
    <row r="90" spans="1:17" ht="15" customHeight="1" x14ac:dyDescent="0.2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359"/>
      <c r="Q90" s="359"/>
    </row>
    <row r="91" spans="1:17" ht="15" customHeight="1" x14ac:dyDescent="0.25">
      <c r="A91" s="54" t="s">
        <v>313</v>
      </c>
      <c r="B91" s="39"/>
      <c r="C91" s="40"/>
      <c r="D91" s="41"/>
      <c r="E91" s="41"/>
      <c r="F91" s="41"/>
      <c r="G91" s="41"/>
      <c r="H91" s="41"/>
      <c r="I91" s="41"/>
      <c r="J91" s="41"/>
      <c r="K91" s="41"/>
      <c r="L91" s="36"/>
      <c r="M91" s="36"/>
      <c r="N91" s="36"/>
      <c r="O91" s="23"/>
      <c r="P91" s="36"/>
      <c r="Q91" s="36"/>
    </row>
    <row r="92" spans="1:17" ht="15" customHeight="1" thickBot="1" x14ac:dyDescent="0.25">
      <c r="A92" s="223"/>
      <c r="B92" s="223"/>
      <c r="C92" s="224"/>
      <c r="D92" s="220"/>
      <c r="E92" s="220"/>
      <c r="F92" s="220"/>
      <c r="G92" s="220"/>
      <c r="H92" s="220"/>
      <c r="I92" s="220"/>
      <c r="J92" s="220"/>
      <c r="K92" s="220"/>
      <c r="L92" s="220"/>
      <c r="M92" s="220"/>
      <c r="N92" s="220"/>
      <c r="O92" s="220"/>
      <c r="P92" s="41"/>
      <c r="Q92" s="41"/>
    </row>
    <row r="93" spans="1:17" ht="15" customHeight="1" x14ac:dyDescent="0.25">
      <c r="A93" s="225"/>
      <c r="B93" s="225"/>
      <c r="C93" s="226" t="s">
        <v>302</v>
      </c>
      <c r="D93" s="226" t="s">
        <v>303</v>
      </c>
      <c r="E93" s="226" t="s">
        <v>304</v>
      </c>
      <c r="F93" s="226" t="s">
        <v>305</v>
      </c>
      <c r="G93" s="226" t="s">
        <v>306</v>
      </c>
      <c r="H93" s="226" t="s">
        <v>307</v>
      </c>
      <c r="I93" s="226" t="s">
        <v>308</v>
      </c>
      <c r="J93" s="226" t="s">
        <v>309</v>
      </c>
      <c r="K93" s="226" t="s">
        <v>310</v>
      </c>
      <c r="L93" s="226" t="s">
        <v>333</v>
      </c>
      <c r="M93" s="226" t="s">
        <v>389</v>
      </c>
      <c r="N93" s="226" t="s">
        <v>393</v>
      </c>
      <c r="O93" s="226" t="s">
        <v>431</v>
      </c>
      <c r="P93" s="361"/>
      <c r="Q93" s="361"/>
    </row>
    <row r="94" spans="1:17" ht="15" customHeight="1" x14ac:dyDescent="0.25">
      <c r="A94" s="31"/>
      <c r="B94" s="31"/>
      <c r="C94" s="31"/>
      <c r="D94" s="31"/>
      <c r="E94" s="31"/>
      <c r="F94" s="31"/>
      <c r="G94" s="31"/>
      <c r="H94" s="33"/>
      <c r="I94" s="31"/>
      <c r="J94" s="31"/>
      <c r="K94" s="31"/>
      <c r="L94" s="31"/>
      <c r="M94" s="31"/>
      <c r="N94" s="412"/>
      <c r="O94" s="412"/>
      <c r="P94" s="41"/>
      <c r="Q94" s="41"/>
    </row>
    <row r="95" spans="1:17" ht="15" customHeight="1" x14ac:dyDescent="0.25">
      <c r="A95" s="31"/>
      <c r="B95" s="218" t="s">
        <v>54</v>
      </c>
      <c r="C95" s="325">
        <f>TSData!C10</f>
        <v>2.4757859547088588</v>
      </c>
      <c r="D95" s="325">
        <f>TSData!D10</f>
        <v>2.6309096374200243</v>
      </c>
      <c r="E95" s="325">
        <f>TSData!E10</f>
        <v>3.0742627541824947</v>
      </c>
      <c r="F95" s="325">
        <f>TSData!F10</f>
        <v>3.5510008966092945</v>
      </c>
      <c r="G95" s="325">
        <f>TSData!G10</f>
        <v>3.2583186608633139</v>
      </c>
      <c r="H95" s="325">
        <f>TSData!H10</f>
        <v>2.6776949128825396</v>
      </c>
      <c r="I95" s="325">
        <f>TSData!I10</f>
        <v>2.4226894799197169</v>
      </c>
      <c r="J95" s="325">
        <f>TSData!J10</f>
        <v>2.4841945544971757</v>
      </c>
      <c r="K95" s="325">
        <f>TSData!K10</f>
        <v>2.5466900231517275</v>
      </c>
      <c r="L95" s="325">
        <f>TSData!L10</f>
        <v>2.7668373177584922</v>
      </c>
      <c r="M95" s="325">
        <f>TSData!M10</f>
        <v>3.2705837956697015</v>
      </c>
      <c r="N95" s="325">
        <f>TSData!N10</f>
        <v>3.3577024079761433</v>
      </c>
      <c r="O95" s="325">
        <f>TSData!O10</f>
        <v>3.2305328553296668</v>
      </c>
      <c r="P95" s="323"/>
      <c r="Q95" s="324"/>
    </row>
    <row r="96" spans="1:17" ht="15" customHeight="1" x14ac:dyDescent="0.25">
      <c r="A96" s="31"/>
      <c r="B96" s="218" t="s">
        <v>55</v>
      </c>
      <c r="C96" s="325">
        <f>TSData!C11</f>
        <v>1.4989659032692635</v>
      </c>
      <c r="D96" s="325">
        <f>TSData!D11</f>
        <v>1.5316359192705395</v>
      </c>
      <c r="E96" s="325">
        <f>TSData!E11</f>
        <v>1.8243970213234608</v>
      </c>
      <c r="F96" s="325">
        <f>TSData!F11</f>
        <v>2.1897780723164209</v>
      </c>
      <c r="G96" s="325">
        <f>TSData!G11</f>
        <v>2.0666954671021078</v>
      </c>
      <c r="H96" s="325">
        <f>TSData!H11</f>
        <v>1.7339426201757089</v>
      </c>
      <c r="I96" s="325">
        <f>TSData!I11</f>
        <v>1.5998180722312405</v>
      </c>
      <c r="J96" s="325">
        <f>TSData!J11</f>
        <v>1.6892812779557391</v>
      </c>
      <c r="K96" s="325">
        <f>TSData!K11</f>
        <v>1.7307098538536185</v>
      </c>
      <c r="L96" s="325">
        <f>TSData!L11</f>
        <v>1.8968634722288633</v>
      </c>
      <c r="M96" s="325">
        <f>TSData!M11</f>
        <v>2.2929250057135397</v>
      </c>
      <c r="N96" s="325">
        <f>TSData!N11</f>
        <v>2.3459162616645672</v>
      </c>
      <c r="O96" s="325">
        <f>TSData!O11</f>
        <v>2.2331950190564074</v>
      </c>
      <c r="P96" s="323"/>
      <c r="Q96" s="324"/>
    </row>
    <row r="97" spans="1:17" ht="15" customHeight="1" x14ac:dyDescent="0.25">
      <c r="A97" s="41"/>
      <c r="B97" s="219" t="s">
        <v>15</v>
      </c>
      <c r="C97" s="325">
        <f>TSData!C12</f>
        <v>1.9416140947953846</v>
      </c>
      <c r="D97" s="325">
        <f>TSData!D12</f>
        <v>2.0312753346424772</v>
      </c>
      <c r="E97" s="325">
        <f>TSData!E12</f>
        <v>2.395067610882653</v>
      </c>
      <c r="F97" s="325">
        <f>TSData!F12</f>
        <v>2.8150258518323503</v>
      </c>
      <c r="G97" s="325">
        <f>TSData!G12</f>
        <v>2.6195557377937306</v>
      </c>
      <c r="H97" s="325">
        <f>TSData!H12</f>
        <v>2.1743211367847142</v>
      </c>
      <c r="I97" s="325">
        <f>TSData!I12</f>
        <v>1.983203400792926</v>
      </c>
      <c r="J97" s="325">
        <f>TSData!J12</f>
        <v>2.0586734668895543</v>
      </c>
      <c r="K97" s="325">
        <f>TSData!K12</f>
        <v>2.1097897590568926</v>
      </c>
      <c r="L97" s="325">
        <f>TSData!L12</f>
        <v>2.3045156724382299</v>
      </c>
      <c r="M97" s="325">
        <f>TSData!M12</f>
        <v>2.7559664056176243</v>
      </c>
      <c r="N97" s="325">
        <f>TSData!N12</f>
        <v>2.8281240885073706</v>
      </c>
      <c r="O97" s="325">
        <f>TSData!O12</f>
        <v>2.7096779684276933</v>
      </c>
      <c r="P97" s="323"/>
      <c r="Q97" s="324"/>
    </row>
    <row r="98" spans="1:17" ht="15" customHeight="1" thickBot="1" x14ac:dyDescent="0.25">
      <c r="A98" s="220"/>
      <c r="B98" s="221"/>
      <c r="C98" s="222"/>
      <c r="D98" s="222"/>
      <c r="E98" s="222"/>
      <c r="F98" s="222"/>
      <c r="G98" s="222"/>
      <c r="H98" s="222"/>
      <c r="I98" s="222"/>
      <c r="J98" s="222"/>
      <c r="K98" s="222"/>
      <c r="L98" s="222"/>
      <c r="M98" s="222"/>
      <c r="N98" s="413"/>
      <c r="O98" s="413"/>
      <c r="P98" s="362"/>
      <c r="Q98" s="362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23"/>
      <c r="P99" s="360"/>
      <c r="Q99" s="360"/>
    </row>
    <row r="100" spans="1:17" ht="15" customHeight="1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ht="15" customHeight="1" x14ac:dyDescent="0.2">
      <c r="A102" s="360"/>
      <c r="B102" s="360"/>
      <c r="C102" s="360"/>
      <c r="D102" s="360"/>
      <c r="E102" s="360"/>
      <c r="F102" s="360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ht="15" customHeight="1" x14ac:dyDescent="0.25">
      <c r="A103" s="44" t="s">
        <v>314</v>
      </c>
      <c r="B103" s="23"/>
      <c r="C103" s="23"/>
      <c r="D103" s="23"/>
      <c r="E103" s="23"/>
      <c r="F103" s="23"/>
      <c r="G103" s="360"/>
      <c r="H103" s="360"/>
      <c r="I103" s="360"/>
      <c r="J103" s="360"/>
      <c r="K103" s="360"/>
      <c r="L103" s="360"/>
      <c r="M103" s="360"/>
      <c r="N103" s="360"/>
      <c r="O103" s="360"/>
      <c r="P103" s="360"/>
      <c r="Q103" s="360"/>
    </row>
    <row r="104" spans="1:17" ht="15" customHeight="1" x14ac:dyDescent="0.2">
      <c r="A104" s="360"/>
      <c r="B104" s="360"/>
      <c r="C104" s="360"/>
      <c r="D104" s="360"/>
      <c r="E104" s="360"/>
      <c r="F104" s="360"/>
      <c r="G104" s="360"/>
      <c r="H104" s="360"/>
      <c r="I104" s="360"/>
      <c r="J104" s="360"/>
      <c r="K104" s="360"/>
      <c r="L104" s="360"/>
      <c r="M104" s="360"/>
      <c r="N104" s="360"/>
      <c r="O104" s="360"/>
      <c r="P104" s="360"/>
      <c r="Q104" s="360"/>
    </row>
    <row r="105" spans="1:17" ht="15" customHeight="1" x14ac:dyDescent="0.2">
      <c r="A105" s="360"/>
      <c r="B105" s="360"/>
      <c r="C105" s="360"/>
      <c r="D105" s="360"/>
      <c r="E105" s="360"/>
      <c r="F105" s="360"/>
      <c r="G105" s="360"/>
      <c r="H105" s="360"/>
      <c r="I105" s="360"/>
      <c r="J105" s="360"/>
      <c r="K105" s="360"/>
      <c r="L105" s="360"/>
      <c r="M105" s="360"/>
      <c r="N105" s="360"/>
      <c r="O105" s="360"/>
      <c r="P105" s="360"/>
      <c r="Q105" s="360"/>
    </row>
    <row r="106" spans="1:17" ht="15" customHeight="1" x14ac:dyDescent="0.2">
      <c r="A106" s="360"/>
      <c r="B106" s="360"/>
      <c r="C106" s="360"/>
      <c r="D106" s="360"/>
      <c r="E106" s="360"/>
      <c r="F106" s="360"/>
      <c r="G106" s="360"/>
      <c r="H106" s="360"/>
      <c r="I106" s="360"/>
      <c r="J106" s="360"/>
      <c r="K106" s="360"/>
      <c r="L106" s="360"/>
      <c r="M106" s="360"/>
      <c r="N106" s="360"/>
      <c r="O106" s="360"/>
      <c r="P106" s="360"/>
      <c r="Q106" s="360"/>
    </row>
    <row r="107" spans="1:17" ht="15" customHeight="1" x14ac:dyDescent="0.2">
      <c r="A107" s="360"/>
      <c r="B107" s="360"/>
      <c r="C107" s="360"/>
      <c r="D107" s="360"/>
      <c r="E107" s="360"/>
      <c r="F107" s="360"/>
      <c r="G107" s="360"/>
      <c r="H107" s="360"/>
      <c r="I107" s="360"/>
      <c r="J107" s="360"/>
      <c r="K107" s="360"/>
      <c r="L107" s="360"/>
      <c r="M107" s="360"/>
      <c r="N107" s="360"/>
      <c r="O107" s="360"/>
      <c r="P107" s="360"/>
      <c r="Q107" s="360"/>
    </row>
    <row r="108" spans="1:17" ht="15" customHeight="1" x14ac:dyDescent="0.2">
      <c r="A108" s="360"/>
      <c r="B108" s="360"/>
      <c r="C108" s="360"/>
      <c r="D108" s="360"/>
      <c r="E108" s="360"/>
      <c r="F108" s="360"/>
      <c r="G108" s="360"/>
      <c r="H108" s="360"/>
      <c r="I108" s="360"/>
      <c r="J108" s="360"/>
      <c r="K108" s="360"/>
      <c r="L108" s="360"/>
      <c r="M108" s="360"/>
      <c r="N108" s="360"/>
      <c r="O108" s="360"/>
      <c r="P108" s="360"/>
      <c r="Q108" s="360"/>
    </row>
    <row r="109" spans="1:17" ht="15" customHeight="1" x14ac:dyDescent="0.2">
      <c r="A109" s="360"/>
      <c r="B109" s="360"/>
      <c r="C109" s="360"/>
      <c r="D109" s="360"/>
      <c r="E109" s="360"/>
      <c r="F109" s="360"/>
      <c r="G109" s="360"/>
      <c r="H109" s="360"/>
      <c r="I109" s="360"/>
      <c r="J109" s="360"/>
      <c r="K109" s="360"/>
      <c r="L109" s="360"/>
      <c r="M109" s="360"/>
      <c r="N109" s="360"/>
      <c r="O109" s="360"/>
      <c r="P109" s="360"/>
      <c r="Q109" s="360"/>
    </row>
    <row r="110" spans="1:17" ht="15" customHeight="1" x14ac:dyDescent="0.2">
      <c r="A110" s="360"/>
      <c r="B110" s="360"/>
      <c r="C110" s="360"/>
      <c r="D110" s="360"/>
      <c r="E110" s="360"/>
      <c r="F110" s="360"/>
      <c r="G110" s="360"/>
      <c r="H110" s="360"/>
      <c r="I110" s="360"/>
      <c r="J110" s="360"/>
      <c r="K110" s="360"/>
      <c r="L110" s="360"/>
      <c r="M110" s="360"/>
      <c r="N110" s="360"/>
      <c r="O110" s="360"/>
      <c r="P110" s="360"/>
      <c r="Q110" s="360"/>
    </row>
    <row r="111" spans="1:17" ht="15" customHeight="1" x14ac:dyDescent="0.2">
      <c r="A111" s="360"/>
      <c r="B111" s="360"/>
      <c r="C111" s="360"/>
      <c r="D111" s="360"/>
      <c r="E111" s="360"/>
      <c r="F111" s="360"/>
      <c r="G111" s="360"/>
      <c r="H111" s="360"/>
      <c r="I111" s="360"/>
      <c r="J111" s="360"/>
      <c r="K111" s="360"/>
      <c r="L111" s="360"/>
      <c r="M111" s="360"/>
      <c r="N111" s="360"/>
      <c r="O111" s="360"/>
      <c r="P111" s="360"/>
      <c r="Q111" s="360"/>
    </row>
    <row r="112" spans="1:17" ht="15" customHeight="1" x14ac:dyDescent="0.2">
      <c r="A112" s="360"/>
      <c r="B112" s="360"/>
      <c r="C112" s="360"/>
      <c r="D112" s="360"/>
      <c r="E112" s="360"/>
      <c r="F112" s="360"/>
      <c r="G112" s="360"/>
      <c r="H112" s="360"/>
      <c r="I112" s="360"/>
      <c r="J112" s="360"/>
      <c r="K112" s="360"/>
      <c r="L112" s="360"/>
      <c r="M112" s="360"/>
      <c r="N112" s="360"/>
      <c r="O112" s="360"/>
      <c r="P112" s="360"/>
      <c r="Q112" s="360"/>
    </row>
    <row r="113" spans="1:17" ht="15" customHeight="1" x14ac:dyDescent="0.2">
      <c r="A113" s="360"/>
      <c r="B113" s="360"/>
      <c r="C113" s="360"/>
      <c r="D113" s="360"/>
      <c r="E113" s="360"/>
      <c r="F113" s="360"/>
      <c r="G113" s="360"/>
      <c r="H113" s="360"/>
      <c r="I113" s="360"/>
      <c r="J113" s="360"/>
      <c r="K113" s="360"/>
      <c r="L113" s="360"/>
      <c r="M113" s="360"/>
      <c r="N113" s="360"/>
      <c r="O113" s="360"/>
      <c r="P113" s="360"/>
      <c r="Q113" s="360"/>
    </row>
    <row r="114" spans="1:17" ht="15" customHeight="1" x14ac:dyDescent="0.2">
      <c r="A114" s="360"/>
      <c r="B114" s="360"/>
      <c r="C114" s="360"/>
      <c r="D114" s="360"/>
      <c r="E114" s="360"/>
      <c r="F114" s="360"/>
      <c r="G114" s="360"/>
      <c r="H114" s="360"/>
      <c r="I114" s="360"/>
      <c r="J114" s="360"/>
      <c r="K114" s="360"/>
      <c r="L114" s="360"/>
      <c r="M114" s="360"/>
      <c r="N114" s="360"/>
      <c r="O114" s="360"/>
      <c r="P114" s="360"/>
      <c r="Q114" s="360"/>
    </row>
    <row r="115" spans="1:17" ht="15" customHeight="1" x14ac:dyDescent="0.2">
      <c r="A115" s="360"/>
      <c r="B115" s="360"/>
      <c r="C115" s="360"/>
      <c r="D115" s="360"/>
      <c r="E115" s="360"/>
      <c r="F115" s="360"/>
      <c r="G115" s="360"/>
      <c r="H115" s="360"/>
      <c r="I115" s="360"/>
      <c r="J115" s="360"/>
      <c r="K115" s="360"/>
      <c r="L115" s="360"/>
      <c r="M115" s="360"/>
      <c r="N115" s="360"/>
      <c r="O115" s="360"/>
      <c r="P115" s="360"/>
      <c r="Q115" s="360"/>
    </row>
    <row r="116" spans="1:17" ht="15" customHeight="1" x14ac:dyDescent="0.2">
      <c r="A116" s="360"/>
      <c r="B116" s="360"/>
      <c r="C116" s="360"/>
      <c r="D116" s="360"/>
      <c r="E116" s="360"/>
      <c r="F116" s="360"/>
      <c r="G116" s="360"/>
      <c r="H116" s="360"/>
      <c r="I116" s="360"/>
      <c r="J116" s="360"/>
      <c r="K116" s="360"/>
      <c r="L116" s="360"/>
      <c r="M116" s="360"/>
      <c r="N116" s="360"/>
      <c r="O116" s="360"/>
      <c r="P116" s="360"/>
      <c r="Q116" s="360"/>
    </row>
    <row r="117" spans="1:17" ht="15" customHeight="1" x14ac:dyDescent="0.2">
      <c r="A117" s="360"/>
      <c r="B117" s="360"/>
      <c r="C117" s="360"/>
      <c r="D117" s="360"/>
      <c r="E117" s="360"/>
      <c r="F117" s="360"/>
      <c r="G117" s="360"/>
      <c r="H117" s="360"/>
      <c r="I117" s="360"/>
      <c r="J117" s="360"/>
      <c r="K117" s="360"/>
      <c r="L117" s="360"/>
      <c r="M117" s="360"/>
      <c r="N117" s="360"/>
      <c r="O117" s="360"/>
      <c r="P117" s="360"/>
      <c r="Q117" s="360"/>
    </row>
    <row r="118" spans="1:17" ht="15" customHeight="1" x14ac:dyDescent="0.2">
      <c r="A118" s="360"/>
      <c r="B118" s="360"/>
      <c r="C118" s="360"/>
      <c r="D118" s="360"/>
      <c r="E118" s="360"/>
      <c r="F118" s="360"/>
      <c r="G118" s="360"/>
      <c r="H118" s="360"/>
      <c r="I118" s="360"/>
      <c r="J118" s="360"/>
      <c r="K118" s="360"/>
      <c r="L118" s="360"/>
      <c r="M118" s="360"/>
      <c r="N118" s="360"/>
      <c r="O118" s="360"/>
      <c r="P118" s="360"/>
      <c r="Q118" s="360"/>
    </row>
    <row r="119" spans="1:17" ht="15" customHeight="1" x14ac:dyDescent="0.2">
      <c r="A119" s="360"/>
      <c r="B119" s="360"/>
      <c r="C119" s="360"/>
      <c r="D119" s="360"/>
      <c r="E119" s="360"/>
      <c r="F119" s="360"/>
      <c r="G119" s="360"/>
      <c r="H119" s="360"/>
      <c r="I119" s="360"/>
      <c r="J119" s="360"/>
      <c r="K119" s="360"/>
      <c r="L119" s="360"/>
      <c r="M119" s="360"/>
      <c r="N119" s="360"/>
      <c r="O119" s="360"/>
      <c r="P119" s="360"/>
      <c r="Q119" s="360"/>
    </row>
    <row r="120" spans="1:17" ht="15" customHeight="1" x14ac:dyDescent="0.2">
      <c r="A120" s="360"/>
      <c r="B120" s="360"/>
      <c r="C120" s="360"/>
      <c r="D120" s="360"/>
      <c r="E120" s="360"/>
      <c r="F120" s="360"/>
      <c r="G120" s="360"/>
      <c r="H120" s="360"/>
      <c r="I120" s="360"/>
      <c r="J120" s="360"/>
      <c r="K120" s="360"/>
      <c r="L120" s="360"/>
      <c r="M120" s="360"/>
      <c r="N120" s="360"/>
      <c r="O120" s="360"/>
      <c r="P120" s="360"/>
      <c r="Q120" s="360"/>
    </row>
    <row r="121" spans="1:17" ht="15" customHeight="1" x14ac:dyDescent="0.2">
      <c r="A121" s="360"/>
      <c r="B121" s="360"/>
      <c r="C121" s="360"/>
      <c r="D121" s="360"/>
      <c r="E121" s="360"/>
      <c r="F121" s="360"/>
      <c r="G121" s="360"/>
      <c r="H121" s="360"/>
      <c r="I121" s="360"/>
      <c r="J121" s="360"/>
      <c r="K121" s="360"/>
      <c r="L121" s="360"/>
      <c r="M121" s="360"/>
      <c r="N121" s="360"/>
      <c r="O121" s="360"/>
      <c r="P121" s="360"/>
      <c r="Q121" s="360"/>
    </row>
    <row r="122" spans="1:17" ht="15" customHeight="1" x14ac:dyDescent="0.2">
      <c r="A122" s="360"/>
      <c r="B122" s="360"/>
      <c r="C122" s="360"/>
      <c r="D122" s="360"/>
      <c r="E122" s="360"/>
      <c r="F122" s="360"/>
      <c r="G122" s="360"/>
      <c r="H122" s="360"/>
      <c r="I122" s="360"/>
      <c r="J122" s="360"/>
      <c r="K122" s="360"/>
      <c r="L122" s="360"/>
      <c r="M122" s="360"/>
      <c r="N122" s="360"/>
      <c r="O122" s="360"/>
      <c r="P122" s="360"/>
      <c r="Q122" s="360"/>
    </row>
    <row r="123" spans="1:17" ht="15" customHeight="1" x14ac:dyDescent="0.2">
      <c r="A123" s="360"/>
      <c r="B123" s="360"/>
      <c r="C123" s="360"/>
      <c r="D123" s="360"/>
      <c r="E123" s="360"/>
      <c r="F123" s="360"/>
      <c r="G123" s="360"/>
      <c r="H123" s="360"/>
      <c r="I123" s="360"/>
      <c r="J123" s="360"/>
      <c r="K123" s="360"/>
      <c r="L123" s="360"/>
      <c r="M123" s="360"/>
      <c r="N123" s="360"/>
      <c r="O123" s="360"/>
      <c r="P123" s="360"/>
      <c r="Q123" s="360"/>
    </row>
    <row r="124" spans="1:17" ht="15" customHeight="1" x14ac:dyDescent="0.2">
      <c r="A124" s="360"/>
      <c r="B124" s="360"/>
      <c r="C124" s="360"/>
      <c r="D124" s="360"/>
      <c r="E124" s="360"/>
      <c r="F124" s="360"/>
      <c r="G124" s="360"/>
      <c r="H124" s="360"/>
      <c r="I124" s="360"/>
      <c r="J124" s="360"/>
      <c r="K124" s="360"/>
      <c r="L124" s="360"/>
      <c r="M124" s="360"/>
      <c r="N124" s="360"/>
      <c r="O124" s="360"/>
      <c r="P124" s="360"/>
      <c r="Q124" s="360"/>
    </row>
    <row r="125" spans="1:17" ht="15" customHeight="1" x14ac:dyDescent="0.2">
      <c r="A125" s="360"/>
      <c r="B125" s="360"/>
      <c r="C125" s="360"/>
      <c r="D125" s="360"/>
      <c r="E125" s="360"/>
      <c r="F125" s="360"/>
      <c r="G125" s="360"/>
      <c r="H125" s="360"/>
      <c r="I125" s="360"/>
      <c r="J125" s="360"/>
      <c r="K125" s="360"/>
      <c r="L125" s="360"/>
      <c r="M125" s="360"/>
      <c r="N125" s="360"/>
      <c r="O125" s="360"/>
      <c r="P125" s="360"/>
      <c r="Q125" s="360"/>
    </row>
    <row r="126" spans="1:17" ht="15" customHeight="1" x14ac:dyDescent="0.2">
      <c r="A126" s="360"/>
      <c r="B126" s="360"/>
      <c r="C126" s="360"/>
      <c r="D126" s="360"/>
      <c r="E126" s="360"/>
      <c r="F126" s="360"/>
      <c r="G126" s="360"/>
      <c r="H126" s="360"/>
      <c r="I126" s="360"/>
      <c r="J126" s="360"/>
      <c r="K126" s="360"/>
      <c r="L126" s="360"/>
      <c r="M126" s="360"/>
      <c r="N126" s="360"/>
      <c r="O126" s="360"/>
      <c r="P126" s="360"/>
      <c r="Q126" s="360"/>
    </row>
    <row r="127" spans="1:17" ht="15" customHeight="1" x14ac:dyDescent="0.2">
      <c r="A127" s="360"/>
      <c r="B127" s="360"/>
      <c r="C127" s="360"/>
      <c r="D127" s="360"/>
      <c r="E127" s="360"/>
      <c r="F127" s="360"/>
      <c r="G127" s="360"/>
      <c r="H127" s="360"/>
      <c r="I127" s="360"/>
      <c r="J127" s="360"/>
      <c r="K127" s="360"/>
      <c r="L127" s="360"/>
      <c r="M127" s="360"/>
      <c r="N127" s="360"/>
      <c r="O127" s="360"/>
      <c r="P127" s="360"/>
      <c r="Q127" s="360"/>
    </row>
    <row r="128" spans="1:17" ht="15" customHeight="1" x14ac:dyDescent="0.2">
      <c r="A128" s="360"/>
      <c r="B128" s="360"/>
      <c r="C128" s="360"/>
      <c r="D128" s="360"/>
      <c r="E128" s="360"/>
      <c r="F128" s="360"/>
      <c r="G128" s="360"/>
      <c r="H128" s="360"/>
      <c r="I128" s="360"/>
      <c r="J128" s="360"/>
      <c r="K128" s="360"/>
      <c r="L128" s="360"/>
      <c r="M128" s="360"/>
      <c r="N128" s="360"/>
      <c r="O128" s="360"/>
      <c r="P128" s="360"/>
      <c r="Q128" s="360"/>
    </row>
    <row r="129" spans="1:17" ht="15" customHeight="1" x14ac:dyDescent="0.2">
      <c r="A129" s="360"/>
      <c r="B129" s="360"/>
      <c r="C129" s="360"/>
      <c r="D129" s="360"/>
      <c r="E129" s="360"/>
      <c r="F129" s="360"/>
      <c r="G129" s="360"/>
      <c r="H129" s="360"/>
      <c r="I129" s="360"/>
      <c r="J129" s="360"/>
      <c r="K129" s="360"/>
      <c r="L129" s="360"/>
      <c r="M129" s="360"/>
      <c r="N129" s="360"/>
      <c r="O129" s="360"/>
      <c r="P129" s="360"/>
      <c r="Q129" s="360"/>
    </row>
    <row r="130" spans="1:17" x14ac:dyDescent="0.2">
      <c r="A130" s="360"/>
      <c r="B130" s="360"/>
      <c r="C130" s="360"/>
      <c r="D130" s="360"/>
      <c r="E130" s="360"/>
      <c r="F130" s="360"/>
      <c r="G130" s="360"/>
      <c r="H130" s="360"/>
      <c r="I130" s="360"/>
      <c r="J130" s="360"/>
      <c r="K130" s="360"/>
      <c r="L130" s="360"/>
      <c r="M130" s="360"/>
      <c r="N130" s="360"/>
      <c r="O130" s="360"/>
      <c r="P130" s="360"/>
      <c r="Q130" s="360"/>
    </row>
    <row r="131" spans="1:17" x14ac:dyDescent="0.2">
      <c r="A131" s="360"/>
      <c r="B131" s="360"/>
      <c r="C131" s="360"/>
      <c r="D131" s="360"/>
      <c r="E131" s="360"/>
      <c r="F131" s="360"/>
      <c r="G131" s="360"/>
      <c r="H131" s="360"/>
      <c r="I131" s="360"/>
      <c r="J131" s="360"/>
      <c r="K131" s="360"/>
      <c r="L131" s="360"/>
      <c r="M131" s="360"/>
      <c r="N131" s="360"/>
      <c r="O131" s="360"/>
      <c r="P131" s="360"/>
      <c r="Q131" s="360"/>
    </row>
    <row r="132" spans="1:17" x14ac:dyDescent="0.2">
      <c r="A132" s="360"/>
      <c r="B132" s="360"/>
      <c r="C132" s="360"/>
      <c r="D132" s="360"/>
      <c r="E132" s="360"/>
      <c r="F132" s="360"/>
      <c r="G132" s="360"/>
      <c r="H132" s="360"/>
      <c r="I132" s="360"/>
      <c r="J132" s="360"/>
      <c r="K132" s="360"/>
      <c r="L132" s="360"/>
      <c r="M132" s="360"/>
      <c r="N132" s="360"/>
      <c r="O132" s="360"/>
      <c r="P132" s="360"/>
      <c r="Q132" s="360"/>
    </row>
    <row r="133" spans="1:17" x14ac:dyDescent="0.2">
      <c r="A133" s="360"/>
      <c r="B133" s="360"/>
      <c r="C133" s="360"/>
      <c r="D133" s="360"/>
      <c r="E133" s="360"/>
      <c r="F133" s="360"/>
      <c r="G133" s="360"/>
      <c r="H133" s="360"/>
      <c r="I133" s="360"/>
      <c r="J133" s="360"/>
      <c r="K133" s="360"/>
      <c r="L133" s="360"/>
      <c r="M133" s="360"/>
      <c r="N133" s="360"/>
      <c r="O133" s="360"/>
      <c r="P133" s="360"/>
      <c r="Q133" s="360"/>
    </row>
    <row r="134" spans="1:17" x14ac:dyDescent="0.2">
      <c r="A134" s="360"/>
      <c r="B134" s="360"/>
      <c r="C134" s="360"/>
      <c r="D134" s="360"/>
      <c r="E134" s="360"/>
      <c r="F134" s="360"/>
      <c r="G134" s="360"/>
      <c r="H134" s="360"/>
      <c r="I134" s="360"/>
      <c r="J134" s="360"/>
      <c r="K134" s="360"/>
      <c r="L134" s="360"/>
      <c r="M134" s="360"/>
      <c r="N134" s="360"/>
      <c r="O134" s="360"/>
      <c r="P134" s="360"/>
      <c r="Q134" s="360"/>
    </row>
    <row r="135" spans="1:17" x14ac:dyDescent="0.2">
      <c r="A135" s="360"/>
      <c r="B135" s="360"/>
      <c r="C135" s="360"/>
      <c r="D135" s="360"/>
      <c r="E135" s="360"/>
      <c r="F135" s="360"/>
      <c r="G135" s="360"/>
      <c r="H135" s="360"/>
      <c r="I135" s="360"/>
      <c r="J135" s="360"/>
      <c r="K135" s="360"/>
      <c r="L135" s="360"/>
      <c r="M135" s="360"/>
      <c r="N135" s="360"/>
      <c r="O135" s="360"/>
      <c r="P135" s="360"/>
      <c r="Q135" s="360"/>
    </row>
    <row r="136" spans="1:17" x14ac:dyDescent="0.2">
      <c r="A136" s="360"/>
      <c r="B136" s="360"/>
      <c r="C136" s="360"/>
      <c r="D136" s="360"/>
      <c r="E136" s="360"/>
      <c r="F136" s="360"/>
      <c r="G136" s="360"/>
      <c r="H136" s="360"/>
      <c r="I136" s="360"/>
      <c r="J136" s="360"/>
      <c r="K136" s="360"/>
      <c r="L136" s="360"/>
      <c r="M136" s="360"/>
      <c r="N136" s="360"/>
      <c r="O136" s="360"/>
      <c r="P136" s="360"/>
      <c r="Q136" s="360"/>
    </row>
    <row r="137" spans="1:17" x14ac:dyDescent="0.2">
      <c r="A137" s="363" t="s">
        <v>426</v>
      </c>
      <c r="B137" s="360"/>
      <c r="C137" s="360"/>
      <c r="D137" s="360"/>
      <c r="E137" s="360"/>
      <c r="F137" s="360"/>
      <c r="G137" s="360"/>
      <c r="H137" s="360"/>
      <c r="I137" s="360"/>
      <c r="J137" s="360"/>
      <c r="K137" s="360"/>
      <c r="L137" s="360"/>
      <c r="M137" s="360"/>
      <c r="N137" s="360"/>
      <c r="O137" s="360"/>
      <c r="P137" s="360"/>
      <c r="Q137" s="360"/>
    </row>
  </sheetData>
  <mergeCells count="5">
    <mergeCell ref="A4:Q4"/>
    <mergeCell ref="A5:Q5"/>
    <mergeCell ref="P1:Q1"/>
    <mergeCell ref="O53:Q53"/>
    <mergeCell ref="O86:Q8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2" manualBreakCount="2">
    <brk id="87" max="16383" man="1"/>
    <brk id="137" max="16383" man="1"/>
  </row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4"/>
  <sheetViews>
    <sheetView zoomScale="70" zoomScaleNormal="70" zoomScalePageLayoutView="75" workbookViewId="0"/>
  </sheetViews>
  <sheetFormatPr defaultColWidth="9.140625" defaultRowHeight="15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8" width="20.140625" style="2" bestFit="1" customWidth="1" collapsed="1"/>
    <col min="19" max="16384" width="9.140625" style="2" collapsed="1"/>
  </cols>
  <sheetData>
    <row r="1" spans="1:17" ht="15.75" x14ac:dyDescent="0.25">
      <c r="A1" s="46" t="s">
        <v>196</v>
      </c>
      <c r="B1" s="76"/>
      <c r="C1" s="77"/>
      <c r="D1" s="77"/>
      <c r="E1" s="77"/>
      <c r="F1" s="77"/>
      <c r="G1" s="77"/>
      <c r="H1" s="77"/>
      <c r="I1" s="77"/>
      <c r="J1" s="77"/>
      <c r="K1" s="76"/>
      <c r="L1" s="78"/>
      <c r="M1" s="78"/>
      <c r="N1" s="78"/>
      <c r="O1" s="78"/>
      <c r="P1" s="473" t="s">
        <v>53</v>
      </c>
      <c r="Q1" s="473"/>
    </row>
    <row r="2" spans="1:17" ht="15.75" x14ac:dyDescent="0.25">
      <c r="A2" s="79" t="s">
        <v>142</v>
      </c>
      <c r="B2" s="23"/>
      <c r="C2" s="80"/>
      <c r="D2" s="77"/>
      <c r="E2" s="77"/>
      <c r="F2" s="77"/>
      <c r="G2" s="77"/>
      <c r="H2" s="77"/>
      <c r="I2" s="77"/>
      <c r="J2" s="77"/>
      <c r="K2" s="80"/>
      <c r="L2" s="81"/>
      <c r="M2" s="81"/>
      <c r="N2" s="81"/>
      <c r="O2" s="81"/>
      <c r="P2" s="23"/>
      <c r="Q2" s="23"/>
    </row>
    <row r="3" spans="1:17" ht="15" customHeight="1" x14ac:dyDescent="0.25">
      <c r="A3" s="80"/>
      <c r="B3" s="79"/>
      <c r="C3" s="80"/>
      <c r="D3" s="77"/>
      <c r="E3" s="77"/>
      <c r="F3" s="77"/>
      <c r="G3" s="77"/>
      <c r="H3" s="77"/>
      <c r="I3" s="77"/>
      <c r="J3" s="77"/>
      <c r="K3" s="80"/>
      <c r="L3" s="81"/>
      <c r="M3" s="81"/>
      <c r="N3" s="81"/>
      <c r="O3" s="81"/>
      <c r="P3" s="23"/>
      <c r="Q3" s="23"/>
    </row>
    <row r="4" spans="1:17" x14ac:dyDescent="0.2">
      <c r="A4" s="480" t="s">
        <v>194</v>
      </c>
      <c r="B4" s="480"/>
      <c r="C4" s="480"/>
      <c r="D4" s="480"/>
      <c r="E4" s="480"/>
      <c r="F4" s="480"/>
      <c r="G4" s="480"/>
      <c r="H4" s="480"/>
      <c r="I4" s="480"/>
      <c r="J4" s="480"/>
      <c r="K4" s="480"/>
      <c r="L4" s="480"/>
      <c r="M4" s="480"/>
      <c r="N4" s="480"/>
      <c r="O4" s="480"/>
      <c r="P4" s="480"/>
      <c r="Q4" s="480"/>
    </row>
    <row r="5" spans="1:17" ht="18" x14ac:dyDescent="0.2">
      <c r="A5" s="481" t="s">
        <v>195</v>
      </c>
      <c r="B5" s="481"/>
      <c r="C5" s="481"/>
      <c r="D5" s="481"/>
      <c r="E5" s="481"/>
      <c r="F5" s="481"/>
      <c r="G5" s="481"/>
      <c r="H5" s="481"/>
      <c r="I5" s="481"/>
      <c r="J5" s="481"/>
      <c r="K5" s="481"/>
      <c r="L5" s="481"/>
      <c r="M5" s="481"/>
      <c r="N5" s="481"/>
      <c r="O5" s="481"/>
      <c r="P5" s="481"/>
      <c r="Q5" s="481"/>
    </row>
    <row r="6" spans="1:17" x14ac:dyDescent="0.2">
      <c r="A6" s="480" t="s">
        <v>141</v>
      </c>
      <c r="B6" s="480"/>
      <c r="C6" s="480"/>
      <c r="D6" s="480"/>
      <c r="E6" s="480"/>
      <c r="F6" s="480"/>
      <c r="G6" s="480"/>
      <c r="H6" s="480"/>
      <c r="I6" s="480"/>
      <c r="J6" s="480"/>
      <c r="K6" s="480"/>
      <c r="L6" s="480"/>
      <c r="M6" s="480"/>
      <c r="N6" s="480"/>
      <c r="O6" s="480"/>
      <c r="P6" s="480"/>
      <c r="Q6" s="480"/>
    </row>
    <row r="7" spans="1:17" ht="15" customHeight="1" x14ac:dyDescent="0.2">
      <c r="A7" s="292"/>
      <c r="B7" s="292"/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3"/>
      <c r="Q7" s="23"/>
    </row>
    <row r="8" spans="1:17" ht="18" x14ac:dyDescent="0.2">
      <c r="A8" s="292"/>
      <c r="B8" s="82" t="s">
        <v>192</v>
      </c>
      <c r="C8" s="292"/>
      <c r="D8" s="292"/>
      <c r="E8" s="292"/>
      <c r="F8" s="292"/>
      <c r="G8" s="292"/>
      <c r="H8" s="292"/>
      <c r="I8" s="292"/>
      <c r="J8" s="292"/>
      <c r="K8" s="292"/>
      <c r="L8" s="292"/>
      <c r="M8" s="292"/>
      <c r="N8" s="292"/>
      <c r="O8" s="292"/>
      <c r="P8" s="23"/>
      <c r="Q8" s="23"/>
    </row>
    <row r="9" spans="1:17" ht="15" customHeight="1" x14ac:dyDescent="0.25">
      <c r="A9" s="83"/>
      <c r="B9" s="83"/>
      <c r="C9" s="83"/>
      <c r="D9" s="77"/>
      <c r="E9" s="77"/>
      <c r="F9" s="77"/>
      <c r="G9" s="77"/>
      <c r="H9" s="77"/>
      <c r="I9" s="77"/>
      <c r="J9" s="77"/>
      <c r="K9" s="83"/>
      <c r="L9" s="83"/>
      <c r="M9" s="83"/>
      <c r="N9" s="83"/>
      <c r="O9" s="83"/>
      <c r="P9" s="23"/>
      <c r="Q9" s="23"/>
    </row>
    <row r="10" spans="1:17" ht="15.75" x14ac:dyDescent="0.25">
      <c r="A10" s="84" t="s">
        <v>61</v>
      </c>
      <c r="B10" s="81"/>
      <c r="C10" s="81"/>
      <c r="D10" s="85"/>
      <c r="E10" s="85"/>
      <c r="F10" s="85"/>
      <c r="G10" s="85"/>
      <c r="H10" s="85"/>
      <c r="I10" s="85"/>
      <c r="J10" s="85"/>
      <c r="K10" s="85"/>
      <c r="L10" s="83"/>
      <c r="M10" s="83"/>
      <c r="N10" s="83"/>
      <c r="O10" s="83"/>
      <c r="P10" s="23"/>
      <c r="Q10" s="23"/>
    </row>
    <row r="11" spans="1:17" ht="15" customHeight="1" thickBot="1" x14ac:dyDescent="0.25">
      <c r="A11" s="223"/>
      <c r="B11" s="223"/>
      <c r="C11" s="224"/>
      <c r="D11" s="220"/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</row>
    <row r="12" spans="1:17" ht="47.25" x14ac:dyDescent="0.25">
      <c r="A12" s="225"/>
      <c r="B12" s="225"/>
      <c r="C12" s="226" t="s">
        <v>1</v>
      </c>
      <c r="D12" s="226" t="s">
        <v>2</v>
      </c>
      <c r="E12" s="226" t="s">
        <v>3</v>
      </c>
      <c r="F12" s="226" t="s">
        <v>4</v>
      </c>
      <c r="G12" s="226" t="s">
        <v>5</v>
      </c>
      <c r="H12" s="226" t="s">
        <v>6</v>
      </c>
      <c r="I12" s="226" t="s">
        <v>17</v>
      </c>
      <c r="J12" s="226" t="s">
        <v>7</v>
      </c>
      <c r="K12" s="226" t="s">
        <v>8</v>
      </c>
      <c r="L12" s="226" t="s">
        <v>9</v>
      </c>
      <c r="M12" s="226" t="s">
        <v>10</v>
      </c>
      <c r="N12" s="226" t="s">
        <v>11</v>
      </c>
      <c r="O12" s="226" t="s">
        <v>12</v>
      </c>
      <c r="P12" s="226" t="s">
        <v>13</v>
      </c>
      <c r="Q12" s="226" t="s">
        <v>14</v>
      </c>
    </row>
    <row r="13" spans="1:17" ht="15" customHeight="1" x14ac:dyDescent="0.25">
      <c r="A13" s="227"/>
      <c r="B13" s="228"/>
      <c r="C13" s="240"/>
      <c r="D13" s="240"/>
      <c r="E13" s="240"/>
      <c r="F13" s="240"/>
      <c r="G13" s="240"/>
      <c r="H13" s="241"/>
      <c r="I13" s="240"/>
      <c r="J13" s="240"/>
      <c r="K13" s="240"/>
      <c r="L13" s="240"/>
      <c r="M13" s="240"/>
      <c r="N13" s="240"/>
      <c r="O13" s="240"/>
      <c r="P13" s="240"/>
      <c r="Q13" s="240"/>
    </row>
    <row r="14" spans="1:17" ht="15" customHeight="1" x14ac:dyDescent="0.2">
      <c r="A14" s="229" t="s">
        <v>54</v>
      </c>
      <c r="B14" s="230"/>
      <c r="C14" s="242"/>
      <c r="D14" s="242"/>
      <c r="E14" s="242"/>
      <c r="F14" s="242"/>
      <c r="G14" s="242"/>
      <c r="H14" s="242"/>
      <c r="I14" s="242"/>
      <c r="J14" s="242"/>
      <c r="K14" s="242"/>
      <c r="L14" s="242"/>
      <c r="M14" s="242"/>
      <c r="N14" s="242"/>
      <c r="O14" s="242"/>
      <c r="P14" s="242"/>
      <c r="Q14" s="240"/>
    </row>
    <row r="15" spans="1:17" ht="15.75" x14ac:dyDescent="0.25">
      <c r="A15" s="231"/>
      <c r="B15" s="243" t="s">
        <v>62</v>
      </c>
      <c r="C15" s="323">
        <f>data!U32</f>
        <v>10.577971646673937</v>
      </c>
      <c r="D15" s="323">
        <f>data!V32</f>
        <v>9.2715231788079464</v>
      </c>
      <c r="E15" s="323">
        <f>data!W32</f>
        <v>88.668555240793197</v>
      </c>
      <c r="F15" s="323">
        <f>data!X32</f>
        <v>73.297002724795647</v>
      </c>
      <c r="G15" s="323">
        <f>data!Y32</f>
        <v>43.048576214405358</v>
      </c>
      <c r="H15" s="323">
        <f>data!Z32</f>
        <v>31.184668989547038</v>
      </c>
      <c r="I15" s="323">
        <f>data!AA32</f>
        <v>25.693069306930695</v>
      </c>
      <c r="J15" s="323">
        <f>data!AB32</f>
        <v>18.97018970189702</v>
      </c>
      <c r="K15" s="323">
        <f>data!AC32</f>
        <v>26.72413793103448</v>
      </c>
      <c r="L15" s="323">
        <f>data!AD32</f>
        <v>57.233592095977414</v>
      </c>
      <c r="M15" s="323">
        <f>data!AE32</f>
        <v>51.063829787234042</v>
      </c>
      <c r="N15" s="323">
        <f>data!AF32</f>
        <v>74.626865671641795</v>
      </c>
      <c r="O15" s="323">
        <f>data!AG32</f>
        <v>57.207207207207212</v>
      </c>
      <c r="P15" s="323">
        <f>data!AH32</f>
        <v>84.722222222222214</v>
      </c>
      <c r="Q15" s="324">
        <f>data!AI32</f>
        <v>38.246974281391829</v>
      </c>
    </row>
    <row r="16" spans="1:17" ht="15.75" x14ac:dyDescent="0.25">
      <c r="A16" s="232"/>
      <c r="B16" s="243" t="s">
        <v>301</v>
      </c>
      <c r="C16" s="323">
        <f>data!U33</f>
        <v>45.910577971646674</v>
      </c>
      <c r="D16" s="323">
        <f>data!V33</f>
        <v>75.16556291390728</v>
      </c>
      <c r="E16" s="323">
        <f>data!W33</f>
        <v>9.6317280453257776</v>
      </c>
      <c r="F16" s="323">
        <f>data!X33</f>
        <v>13.760217983651227</v>
      </c>
      <c r="G16" s="323">
        <f>data!Y33</f>
        <v>45.561139028475708</v>
      </c>
      <c r="H16" s="323">
        <f>data!Z33</f>
        <v>44.512195121951223</v>
      </c>
      <c r="I16" s="323">
        <f>data!AA33</f>
        <v>33.415841584158414</v>
      </c>
      <c r="J16" s="323">
        <f>data!AB33</f>
        <v>35.636856368563684</v>
      </c>
      <c r="K16" s="323">
        <f>data!AC33</f>
        <v>33.934169278996869</v>
      </c>
      <c r="L16" s="323">
        <f>data!AD33</f>
        <v>26.11150317572336</v>
      </c>
      <c r="M16" s="323">
        <f>data!AE33</f>
        <v>38.297872340425535</v>
      </c>
      <c r="N16" s="323">
        <f>data!AF33</f>
        <v>22.388059701492537</v>
      </c>
      <c r="O16" s="323">
        <f>data!AG33</f>
        <v>31.644144144144143</v>
      </c>
      <c r="P16" s="323">
        <f>data!AH33</f>
        <v>9.7222222222222232</v>
      </c>
      <c r="Q16" s="324">
        <f>data!AI33</f>
        <v>34.304084720121033</v>
      </c>
    </row>
    <row r="17" spans="1:18" ht="15.75" x14ac:dyDescent="0.25">
      <c r="A17" s="232"/>
      <c r="B17" s="243" t="s">
        <v>247</v>
      </c>
      <c r="C17" s="323">
        <f>data!U34</f>
        <v>43.511450381679388</v>
      </c>
      <c r="D17" s="323">
        <f>data!V34</f>
        <v>15.562913907284766</v>
      </c>
      <c r="E17" s="323">
        <f>data!W34</f>
        <v>1.6997167138810201</v>
      </c>
      <c r="F17" s="323">
        <f>data!X34</f>
        <v>12.942779291553133</v>
      </c>
      <c r="G17" s="323">
        <f>data!Y34</f>
        <v>11.390284757118927</v>
      </c>
      <c r="H17" s="323">
        <f>data!Z34</f>
        <v>24.303135888501743</v>
      </c>
      <c r="I17" s="323">
        <f>data!AA34</f>
        <v>40.89108910891089</v>
      </c>
      <c r="J17" s="323">
        <f>data!AB34</f>
        <v>45.392953929539296</v>
      </c>
      <c r="K17" s="323">
        <f>data!AC34</f>
        <v>39.341692789968654</v>
      </c>
      <c r="L17" s="323">
        <f>data!AD34</f>
        <v>16.654904728299226</v>
      </c>
      <c r="M17" s="323">
        <f>data!AE34</f>
        <v>10.638297872340425</v>
      </c>
      <c r="N17" s="323">
        <f>data!AF34</f>
        <v>2.9850746268656714</v>
      </c>
      <c r="O17" s="323">
        <f>data!AG34</f>
        <v>11.148648648648649</v>
      </c>
      <c r="P17" s="323">
        <f>data!AH34</f>
        <v>5.5555555555555554</v>
      </c>
      <c r="Q17" s="324">
        <f>data!AI34</f>
        <v>27.448940998487142</v>
      </c>
    </row>
    <row r="18" spans="1:18" ht="15" customHeight="1" x14ac:dyDescent="0.25">
      <c r="A18" s="231"/>
      <c r="B18" s="231"/>
      <c r="C18" s="425"/>
      <c r="D18" s="425"/>
      <c r="E18" s="425"/>
      <c r="F18" s="425"/>
      <c r="G18" s="425"/>
      <c r="H18" s="425"/>
      <c r="I18" s="425"/>
      <c r="J18" s="425"/>
      <c r="K18" s="426"/>
      <c r="L18" s="425"/>
      <c r="M18" s="425"/>
      <c r="N18" s="425"/>
      <c r="O18" s="425"/>
      <c r="P18" s="425"/>
      <c r="Q18" s="427"/>
    </row>
    <row r="19" spans="1:18" ht="15" customHeight="1" x14ac:dyDescent="0.25">
      <c r="A19" s="229" t="s">
        <v>55</v>
      </c>
      <c r="B19" s="230"/>
      <c r="C19" s="425"/>
      <c r="D19" s="425"/>
      <c r="E19" s="425"/>
      <c r="F19" s="425"/>
      <c r="G19" s="425"/>
      <c r="H19" s="425"/>
      <c r="I19" s="425"/>
      <c r="J19" s="426"/>
      <c r="K19" s="425"/>
      <c r="L19" s="425"/>
      <c r="M19" s="425"/>
      <c r="N19" s="425"/>
      <c r="O19" s="425"/>
      <c r="P19" s="427"/>
      <c r="Q19" s="428"/>
    </row>
    <row r="20" spans="1:18" ht="15.75" x14ac:dyDescent="0.25">
      <c r="A20" s="231"/>
      <c r="B20" s="243" t="s">
        <v>62</v>
      </c>
      <c r="C20" s="323">
        <f>data!U35</f>
        <v>11.176470588235295</v>
      </c>
      <c r="D20" s="323">
        <f>data!V35</f>
        <v>10.471204188481675</v>
      </c>
      <c r="E20" s="323">
        <f>data!W35</f>
        <v>90.102389078498291</v>
      </c>
      <c r="F20" s="323">
        <f>data!X35</f>
        <v>77.471636952998381</v>
      </c>
      <c r="G20" s="323">
        <f>data!Y35</f>
        <v>43.886462882096069</v>
      </c>
      <c r="H20" s="323">
        <f>data!Z35</f>
        <v>30.285035629453681</v>
      </c>
      <c r="I20" s="323">
        <f>data!AA35</f>
        <v>27.359131025118806</v>
      </c>
      <c r="J20" s="323">
        <f>data!AB35</f>
        <v>21.811460258780038</v>
      </c>
      <c r="K20" s="323">
        <f>data!AC35</f>
        <v>24.474789915966387</v>
      </c>
      <c r="L20" s="323">
        <f>data!AD35</f>
        <v>57.044334975369459</v>
      </c>
      <c r="M20" s="323">
        <f>data!AE35</f>
        <v>45.714285714285715</v>
      </c>
      <c r="N20" s="323">
        <f>data!AF35</f>
        <v>61.53846153846154</v>
      </c>
      <c r="O20" s="323">
        <f>data!AG35</f>
        <v>59.821428571428569</v>
      </c>
      <c r="P20" s="323">
        <f>data!AH35</f>
        <v>84.848484848484844</v>
      </c>
      <c r="Q20" s="324">
        <f>data!AI35</f>
        <v>39.687579375158748</v>
      </c>
    </row>
    <row r="21" spans="1:18" ht="15.75" x14ac:dyDescent="0.25">
      <c r="A21" s="231"/>
      <c r="B21" s="243" t="s">
        <v>301</v>
      </c>
      <c r="C21" s="323">
        <f>data!U36</f>
        <v>44.411764705882348</v>
      </c>
      <c r="D21" s="323">
        <f>data!V36</f>
        <v>80.6282722513089</v>
      </c>
      <c r="E21" s="323">
        <f>data!W36</f>
        <v>8.1911262798634805</v>
      </c>
      <c r="F21" s="323">
        <f>data!X36</f>
        <v>11.9935170178282</v>
      </c>
      <c r="G21" s="323">
        <f>data!Y36</f>
        <v>44.978165938864628</v>
      </c>
      <c r="H21" s="323">
        <f>data!Z36</f>
        <v>46.080760095011875</v>
      </c>
      <c r="I21" s="323">
        <f>data!AA36</f>
        <v>33.197556008146641</v>
      </c>
      <c r="J21" s="323">
        <f>data!AB36</f>
        <v>36.783733826247691</v>
      </c>
      <c r="K21" s="323">
        <f>data!AC36</f>
        <v>33.718487394957982</v>
      </c>
      <c r="L21" s="323">
        <f>data!AD36</f>
        <v>27.980295566502463</v>
      </c>
      <c r="M21" s="323">
        <f>data!AE36</f>
        <v>34.285714285714285</v>
      </c>
      <c r="N21" s="323">
        <f>data!AF36</f>
        <v>30.76923076923077</v>
      </c>
      <c r="O21" s="323">
        <f>data!AG36</f>
        <v>31.845238095238095</v>
      </c>
      <c r="P21" s="323">
        <f>data!AH36</f>
        <v>10.606060606060606</v>
      </c>
      <c r="Q21" s="324">
        <f>data!AI36</f>
        <v>34.11226822453645</v>
      </c>
    </row>
    <row r="22" spans="1:18" ht="15.75" x14ac:dyDescent="0.25">
      <c r="A22" s="231"/>
      <c r="B22" s="243" t="s">
        <v>247</v>
      </c>
      <c r="C22" s="323">
        <f>data!U37</f>
        <v>44.411764705882348</v>
      </c>
      <c r="D22" s="323">
        <f>data!V37</f>
        <v>8.9005235602094235</v>
      </c>
      <c r="E22" s="323">
        <f>data!W37</f>
        <v>1.7064846416382253</v>
      </c>
      <c r="F22" s="323">
        <f>data!X37</f>
        <v>10.534846029173419</v>
      </c>
      <c r="G22" s="323">
        <f>data!Y37</f>
        <v>11.135371179039302</v>
      </c>
      <c r="H22" s="323">
        <f>data!Z37</f>
        <v>23.634204275534444</v>
      </c>
      <c r="I22" s="323">
        <f>data!AA37</f>
        <v>39.443312966734553</v>
      </c>
      <c r="J22" s="323">
        <f>data!AB37</f>
        <v>41.404805914972279</v>
      </c>
      <c r="K22" s="323">
        <f>data!AC37</f>
        <v>41.806722689075634</v>
      </c>
      <c r="L22" s="323">
        <f>data!AD37</f>
        <v>14.97536945812808</v>
      </c>
      <c r="M22" s="323">
        <f>data!AE37</f>
        <v>20</v>
      </c>
      <c r="N22" s="323">
        <f>data!AF37</f>
        <v>7.6923076923076925</v>
      </c>
      <c r="O22" s="323">
        <f>data!AG37</f>
        <v>8.3333333333333321</v>
      </c>
      <c r="P22" s="323">
        <f>data!AH37</f>
        <v>4.5454545454545459</v>
      </c>
      <c r="Q22" s="324">
        <f>data!AI37</f>
        <v>26.200152400304798</v>
      </c>
    </row>
    <row r="23" spans="1:18" ht="15" customHeight="1" x14ac:dyDescent="0.25">
      <c r="A23" s="231"/>
      <c r="B23" s="231"/>
      <c r="C23" s="429"/>
      <c r="D23" s="429"/>
      <c r="E23" s="429"/>
      <c r="F23" s="429"/>
      <c r="G23" s="429"/>
      <c r="H23" s="429"/>
      <c r="I23" s="429"/>
      <c r="J23" s="429"/>
      <c r="K23" s="426"/>
      <c r="L23" s="429"/>
      <c r="M23" s="429"/>
      <c r="N23" s="429"/>
      <c r="O23" s="429"/>
      <c r="P23" s="429"/>
      <c r="Q23" s="430"/>
    </row>
    <row r="24" spans="1:18" ht="15" customHeight="1" x14ac:dyDescent="0.25">
      <c r="A24" s="229" t="s">
        <v>15</v>
      </c>
      <c r="B24" s="234"/>
      <c r="C24" s="431"/>
      <c r="D24" s="431"/>
      <c r="E24" s="431"/>
      <c r="F24" s="431"/>
      <c r="G24" s="431"/>
      <c r="H24" s="431"/>
      <c r="I24" s="431"/>
      <c r="J24" s="426"/>
      <c r="K24" s="431"/>
      <c r="L24" s="431"/>
      <c r="M24" s="431"/>
      <c r="N24" s="431"/>
      <c r="O24" s="431"/>
      <c r="P24" s="430"/>
      <c r="Q24" s="428"/>
    </row>
    <row r="25" spans="1:18" ht="15.75" x14ac:dyDescent="0.25">
      <c r="A25" s="231"/>
      <c r="B25" s="243" t="s">
        <v>62</v>
      </c>
      <c r="C25" s="323">
        <f>data!U38</f>
        <v>10.832811521603006</v>
      </c>
      <c r="D25" s="323">
        <f>data!V38</f>
        <v>9.7363083164300193</v>
      </c>
      <c r="E25" s="323">
        <f>data!W38</f>
        <v>89.318885448916404</v>
      </c>
      <c r="F25" s="323">
        <f>data!X38</f>
        <v>75.203552923760171</v>
      </c>
      <c r="G25" s="323">
        <f>data!Y38</f>
        <v>43.412322274881518</v>
      </c>
      <c r="H25" s="323">
        <f>data!Z38</f>
        <v>30.804020100502509</v>
      </c>
      <c r="I25" s="323">
        <f>data!AA38</f>
        <v>26.395648439736618</v>
      </c>
      <c r="J25" s="323">
        <f>data!AB38</f>
        <v>20.172009382329943</v>
      </c>
      <c r="K25" s="323">
        <f>data!AC38</f>
        <v>25.763016157989227</v>
      </c>
      <c r="L25" s="323">
        <f>data!AD38</f>
        <v>57.154605263157897</v>
      </c>
      <c r="M25" s="323">
        <f>data!AE38</f>
        <v>48.780487804878049</v>
      </c>
      <c r="N25" s="323">
        <f>data!AF38</f>
        <v>69.811320754716974</v>
      </c>
      <c r="O25" s="323">
        <f>data!AG38</f>
        <v>58.333333333333336</v>
      </c>
      <c r="P25" s="323">
        <f>data!AH38</f>
        <v>84.782608695652172</v>
      </c>
      <c r="Q25" s="324">
        <f>data!AI38</f>
        <v>38.861788617886177</v>
      </c>
      <c r="R25" s="456"/>
    </row>
    <row r="26" spans="1:18" ht="15.75" x14ac:dyDescent="0.25">
      <c r="A26" s="231"/>
      <c r="B26" s="243" t="s">
        <v>301</v>
      </c>
      <c r="C26" s="323">
        <f>data!U39</f>
        <v>45.272385723231054</v>
      </c>
      <c r="D26" s="323">
        <f>data!V39</f>
        <v>77.281947261663291</v>
      </c>
      <c r="E26" s="323">
        <f>data!W39</f>
        <v>8.9783281733746119</v>
      </c>
      <c r="F26" s="323">
        <f>data!X39</f>
        <v>12.953367875647666</v>
      </c>
      <c r="G26" s="323">
        <f>data!Y39</f>
        <v>45.308056872037916</v>
      </c>
      <c r="H26" s="323">
        <f>data!Z39</f>
        <v>45.175879396984925</v>
      </c>
      <c r="I26" s="323">
        <f>data!AA39</f>
        <v>33.323790438018897</v>
      </c>
      <c r="J26" s="323">
        <f>data!AB39</f>
        <v>36.121970289288505</v>
      </c>
      <c r="K26" s="323">
        <f>data!AC39</f>
        <v>33.842010771992818</v>
      </c>
      <c r="L26" s="323">
        <f>data!AD39</f>
        <v>26.891447368421051</v>
      </c>
      <c r="M26" s="323">
        <f>data!AE39</f>
        <v>36.585365853658537</v>
      </c>
      <c r="N26" s="323">
        <f>data!AF39</f>
        <v>25.471698113207548</v>
      </c>
      <c r="O26" s="323">
        <f>data!AG39</f>
        <v>31.73076923076923</v>
      </c>
      <c r="P26" s="323">
        <f>data!AH39</f>
        <v>10.144927536231885</v>
      </c>
      <c r="Q26" s="324">
        <f>data!AI39</f>
        <v>34.222222222222221</v>
      </c>
      <c r="R26" s="456"/>
    </row>
    <row r="27" spans="1:18" ht="15.75" x14ac:dyDescent="0.25">
      <c r="A27" s="231"/>
      <c r="B27" s="243" t="s">
        <v>247</v>
      </c>
      <c r="C27" s="323">
        <f>data!U40</f>
        <v>43.894802755165934</v>
      </c>
      <c r="D27" s="323">
        <f>data!V40</f>
        <v>12.981744421906694</v>
      </c>
      <c r="E27" s="323">
        <f>data!W40</f>
        <v>1.7027863777089782</v>
      </c>
      <c r="F27" s="323">
        <f>data!X40</f>
        <v>11.843079200592154</v>
      </c>
      <c r="G27" s="323">
        <f>data!Y40</f>
        <v>11.279620853080569</v>
      </c>
      <c r="H27" s="323">
        <f>data!Z40</f>
        <v>24.020100502512562</v>
      </c>
      <c r="I27" s="323">
        <f>data!AA40</f>
        <v>40.280561122244492</v>
      </c>
      <c r="J27" s="323">
        <f>data!AB40</f>
        <v>43.706020328381548</v>
      </c>
      <c r="K27" s="323">
        <f>data!AC40</f>
        <v>40.394973070017954</v>
      </c>
      <c r="L27" s="323">
        <f>data!AD40</f>
        <v>15.953947368421053</v>
      </c>
      <c r="M27" s="323">
        <f>data!AE40</f>
        <v>14.634146341463413</v>
      </c>
      <c r="N27" s="323">
        <f>data!AF40</f>
        <v>4.716981132075472</v>
      </c>
      <c r="O27" s="323">
        <f>data!AG40</f>
        <v>9.9358974358974361</v>
      </c>
      <c r="P27" s="323">
        <f>data!AH40</f>
        <v>5.0724637681159424</v>
      </c>
      <c r="Q27" s="324">
        <f>data!AI40</f>
        <v>26.915989159891602</v>
      </c>
      <c r="R27" s="456"/>
    </row>
    <row r="28" spans="1:18" ht="15" customHeight="1" thickBot="1" x14ac:dyDescent="0.25">
      <c r="A28" s="223"/>
      <c r="B28" s="223"/>
      <c r="C28" s="244"/>
      <c r="D28" s="244"/>
      <c r="E28" s="244"/>
      <c r="F28" s="244"/>
      <c r="G28" s="244"/>
      <c r="H28" s="244"/>
      <c r="I28" s="244"/>
      <c r="J28" s="244"/>
      <c r="K28" s="245"/>
      <c r="L28" s="245"/>
      <c r="M28" s="245"/>
      <c r="N28" s="245"/>
      <c r="O28" s="245"/>
      <c r="P28" s="245"/>
      <c r="Q28" s="245"/>
    </row>
    <row r="29" spans="1:18" ht="15" customHeight="1" x14ac:dyDescent="0.2">
      <c r="A29" s="304"/>
      <c r="B29" s="348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8" ht="15" customHeight="1" x14ac:dyDescent="0.25">
      <c r="A30" s="23" t="s">
        <v>100</v>
      </c>
      <c r="B30" s="349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8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P31" s="23"/>
      <c r="Q31" s="23"/>
    </row>
    <row r="32" spans="1:18" ht="15" customHeight="1" x14ac:dyDescent="0.25">
      <c r="A32" s="86" t="s">
        <v>63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</sheetData>
  <mergeCells count="4">
    <mergeCell ref="P1:Q1"/>
    <mergeCell ref="A4:Q4"/>
    <mergeCell ref="A5:Q5"/>
    <mergeCell ref="A6:Q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zoomScale="70" zoomScaleNormal="70" zoomScalePageLayoutView="75" workbookViewId="0"/>
  </sheetViews>
  <sheetFormatPr defaultColWidth="9.140625" defaultRowHeight="15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5.75" x14ac:dyDescent="0.25">
      <c r="A1" s="87" t="s">
        <v>144</v>
      </c>
      <c r="B1" s="31"/>
      <c r="C1" s="32"/>
      <c r="D1" s="32"/>
      <c r="E1" s="32"/>
      <c r="F1" s="32"/>
      <c r="G1" s="32"/>
      <c r="H1" s="32"/>
      <c r="I1" s="33"/>
      <c r="J1" s="31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5">
      <c r="A2" s="308" t="s">
        <v>211</v>
      </c>
      <c r="B2" s="23"/>
      <c r="C2" s="89"/>
      <c r="D2" s="90"/>
      <c r="E2" s="90"/>
      <c r="F2" s="90"/>
      <c r="G2" s="90"/>
      <c r="H2" s="90"/>
      <c r="I2" s="90"/>
      <c r="J2" s="91"/>
      <c r="K2" s="88"/>
      <c r="L2" s="88"/>
      <c r="M2" s="88"/>
      <c r="N2" s="88"/>
      <c r="O2" s="88"/>
      <c r="P2" s="88"/>
      <c r="Q2" s="88"/>
    </row>
    <row r="3" spans="1:17" ht="15" customHeight="1" x14ac:dyDescent="0.25">
      <c r="A3" s="23"/>
      <c r="B3" s="88"/>
      <c r="C3" s="89"/>
      <c r="D3" s="90"/>
      <c r="E3" s="90"/>
      <c r="F3" s="90"/>
      <c r="G3" s="90"/>
      <c r="H3" s="90"/>
      <c r="I3" s="90"/>
      <c r="J3" s="91"/>
      <c r="K3" s="88"/>
      <c r="L3" s="88"/>
      <c r="M3" s="88"/>
      <c r="N3" s="88"/>
      <c r="O3" s="88"/>
      <c r="P3" s="88"/>
      <c r="Q3" s="88"/>
    </row>
    <row r="4" spans="1:17" ht="18" x14ac:dyDescent="0.2">
      <c r="A4" s="482" t="s">
        <v>197</v>
      </c>
      <c r="B4" s="482"/>
      <c r="C4" s="482"/>
      <c r="D4" s="482"/>
      <c r="E4" s="482"/>
      <c r="F4" s="482"/>
      <c r="G4" s="482"/>
      <c r="H4" s="482"/>
      <c r="I4" s="482"/>
      <c r="J4" s="482"/>
      <c r="K4" s="482"/>
      <c r="L4" s="482"/>
      <c r="M4" s="482"/>
      <c r="N4" s="482"/>
      <c r="O4" s="482"/>
      <c r="P4" s="482"/>
      <c r="Q4" s="482"/>
    </row>
    <row r="5" spans="1:17" x14ac:dyDescent="0.2">
      <c r="A5" s="482" t="s">
        <v>143</v>
      </c>
      <c r="B5" s="482"/>
      <c r="C5" s="482"/>
      <c r="D5" s="482"/>
      <c r="E5" s="482"/>
      <c r="F5" s="482"/>
      <c r="G5" s="482"/>
      <c r="H5" s="482"/>
      <c r="I5" s="482"/>
      <c r="J5" s="482"/>
      <c r="K5" s="482"/>
      <c r="L5" s="482"/>
      <c r="M5" s="482"/>
      <c r="N5" s="482"/>
      <c r="O5" s="482"/>
      <c r="P5" s="482"/>
      <c r="Q5" s="482"/>
    </row>
    <row r="6" spans="1:17" ht="15" customHeight="1" x14ac:dyDescent="0.25">
      <c r="A6" s="87"/>
      <c r="C6" s="293"/>
      <c r="D6" s="293"/>
      <c r="E6" s="293"/>
      <c r="F6" s="293"/>
      <c r="G6" s="293"/>
      <c r="H6" s="293"/>
      <c r="I6" s="293"/>
      <c r="J6" s="293"/>
      <c r="K6" s="88"/>
      <c r="L6" s="88"/>
      <c r="M6" s="88"/>
      <c r="N6" s="88"/>
      <c r="O6" s="88"/>
      <c r="P6" s="88"/>
      <c r="Q6" s="88"/>
    </row>
    <row r="7" spans="1:17" ht="18.75" x14ac:dyDescent="0.25">
      <c r="A7" s="87"/>
      <c r="B7" s="308" t="s">
        <v>191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88"/>
      <c r="P7" s="88"/>
      <c r="Q7" s="88"/>
    </row>
    <row r="8" spans="1:17" ht="15" customHeight="1" x14ac:dyDescent="0.25">
      <c r="A8" s="87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88"/>
      <c r="P8" s="88"/>
      <c r="Q8" s="88"/>
    </row>
    <row r="9" spans="1:17" ht="15" customHeight="1" x14ac:dyDescent="0.25">
      <c r="A9" s="87"/>
      <c r="B9" s="92"/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88"/>
      <c r="P9" s="88"/>
      <c r="Q9" s="88"/>
    </row>
    <row r="10" spans="1:17" ht="15" customHeight="1" x14ac:dyDescent="0.25">
      <c r="A10" s="87"/>
      <c r="B10" s="94"/>
      <c r="C10" s="89"/>
      <c r="D10" s="90"/>
      <c r="E10" s="90"/>
      <c r="F10" s="90"/>
      <c r="G10" s="90"/>
      <c r="H10" s="90"/>
      <c r="I10" s="90"/>
      <c r="J10" s="91"/>
      <c r="K10" s="88"/>
      <c r="L10" s="88"/>
      <c r="M10" s="88"/>
      <c r="N10" s="88"/>
      <c r="O10" s="93"/>
      <c r="P10" s="93"/>
      <c r="Q10" s="93"/>
    </row>
    <row r="11" spans="1:17" ht="15.75" x14ac:dyDescent="0.25">
      <c r="A11" s="95" t="s">
        <v>64</v>
      </c>
      <c r="B11" s="96"/>
      <c r="C11" s="97"/>
      <c r="D11" s="98"/>
      <c r="E11" s="98"/>
      <c r="F11" s="98"/>
      <c r="G11" s="98"/>
      <c r="H11" s="98"/>
      <c r="I11" s="98"/>
      <c r="J11" s="98"/>
      <c r="K11" s="98"/>
      <c r="L11" s="94"/>
      <c r="M11" s="94"/>
      <c r="N11" s="94"/>
      <c r="O11" s="88"/>
      <c r="P11" s="88"/>
      <c r="Q11" s="88"/>
    </row>
    <row r="12" spans="1:17" ht="15" customHeight="1" thickBot="1" x14ac:dyDescent="0.25">
      <c r="A12" s="223"/>
      <c r="B12" s="223"/>
      <c r="C12" s="224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</row>
    <row r="13" spans="1:17" ht="47.25" x14ac:dyDescent="0.25">
      <c r="A13" s="225"/>
      <c r="B13" s="225"/>
      <c r="C13" s="226" t="s">
        <v>1</v>
      </c>
      <c r="D13" s="226" t="s">
        <v>2</v>
      </c>
      <c r="E13" s="226" t="s">
        <v>3</v>
      </c>
      <c r="F13" s="226" t="s">
        <v>4</v>
      </c>
      <c r="G13" s="226" t="s">
        <v>5</v>
      </c>
      <c r="H13" s="226" t="s">
        <v>6</v>
      </c>
      <c r="I13" s="226" t="s">
        <v>17</v>
      </c>
      <c r="J13" s="226" t="s">
        <v>7</v>
      </c>
      <c r="K13" s="226" t="s">
        <v>8</v>
      </c>
      <c r="L13" s="226" t="s">
        <v>9</v>
      </c>
      <c r="M13" s="226" t="s">
        <v>10</v>
      </c>
      <c r="N13" s="226" t="s">
        <v>11</v>
      </c>
      <c r="O13" s="226" t="s">
        <v>12</v>
      </c>
      <c r="P13" s="226" t="s">
        <v>13</v>
      </c>
      <c r="Q13" s="226" t="s">
        <v>14</v>
      </c>
    </row>
    <row r="14" spans="1:17" ht="15" customHeight="1" x14ac:dyDescent="0.25">
      <c r="A14" s="31"/>
      <c r="B14" s="31"/>
      <c r="C14" s="240"/>
      <c r="D14" s="240"/>
      <c r="E14" s="240"/>
      <c r="F14" s="240"/>
      <c r="G14" s="240"/>
      <c r="H14" s="241"/>
      <c r="I14" s="240"/>
      <c r="J14" s="240"/>
      <c r="K14" s="240"/>
      <c r="L14" s="240"/>
      <c r="M14" s="240"/>
      <c r="N14" s="240"/>
      <c r="O14" s="240"/>
      <c r="P14" s="240"/>
      <c r="Q14" s="240"/>
    </row>
    <row r="15" spans="1:17" ht="15.75" x14ac:dyDescent="0.25">
      <c r="A15" s="31"/>
      <c r="B15" s="218" t="s">
        <v>54</v>
      </c>
      <c r="C15" s="323">
        <f>data!U41</f>
        <v>78.10902896081771</v>
      </c>
      <c r="D15" s="323">
        <f>data!V41</f>
        <v>81.621621621621614</v>
      </c>
      <c r="E15" s="323">
        <f>data!W41</f>
        <v>81.149425287356323</v>
      </c>
      <c r="F15" s="323">
        <f>data!X41</f>
        <v>80.394304490690033</v>
      </c>
      <c r="G15" s="323">
        <f>data!Y41</f>
        <v>74.718397997496865</v>
      </c>
      <c r="H15" s="323">
        <f>data!Z41</f>
        <v>78.4688995215311</v>
      </c>
      <c r="I15" s="323">
        <f>data!AA41</f>
        <v>65.056360708534626</v>
      </c>
      <c r="J15" s="323">
        <f>data!AB41</f>
        <v>71.859785783836415</v>
      </c>
      <c r="K15" s="323">
        <f>data!AC41</f>
        <v>66.59707724425887</v>
      </c>
      <c r="L15" s="323">
        <f>data!AD41</f>
        <v>70.814592703648174</v>
      </c>
      <c r="M15" s="323">
        <f>data!AE41</f>
        <v>73.4375</v>
      </c>
      <c r="N15" s="323">
        <f>data!AF41</f>
        <v>87.012987012987011</v>
      </c>
      <c r="O15" s="323">
        <f>data!AG41</f>
        <v>82.146160962072159</v>
      </c>
      <c r="P15" s="323">
        <f>data!AH41</f>
        <v>86.746987951807228</v>
      </c>
      <c r="Q15" s="324">
        <f>data!AI41</f>
        <v>72.897711607389027</v>
      </c>
    </row>
    <row r="16" spans="1:17" ht="15.75" x14ac:dyDescent="0.25">
      <c r="A16" s="31"/>
      <c r="B16" s="218" t="s">
        <v>55</v>
      </c>
      <c r="C16" s="323">
        <f>data!U42</f>
        <v>75.055187637969084</v>
      </c>
      <c r="D16" s="323">
        <f>data!V42</f>
        <v>77.642276422764226</v>
      </c>
      <c r="E16" s="323">
        <f>data!W42</f>
        <v>80.939226519337012</v>
      </c>
      <c r="F16" s="323">
        <f>data!X42</f>
        <v>83.041722745625847</v>
      </c>
      <c r="G16" s="323">
        <f>data!Y42</f>
        <v>72.813990461049286</v>
      </c>
      <c r="H16" s="323">
        <f>data!Z42</f>
        <v>76.615104640582345</v>
      </c>
      <c r="I16" s="323">
        <f>data!AA42</f>
        <v>63.932291666666664</v>
      </c>
      <c r="J16" s="323">
        <f>data!AB42</f>
        <v>73.405698778833113</v>
      </c>
      <c r="K16" s="323">
        <f>data!AC42</f>
        <v>67.042253521126753</v>
      </c>
      <c r="L16" s="323">
        <f>data!AD42</f>
        <v>66.90837178642056</v>
      </c>
      <c r="M16" s="323">
        <f>data!AE42</f>
        <v>81.395348837209298</v>
      </c>
      <c r="N16" s="323">
        <f>data!AF42</f>
        <v>79.591836734693871</v>
      </c>
      <c r="O16" s="323">
        <f>data!AG42</f>
        <v>80.57553956834532</v>
      </c>
      <c r="P16" s="323">
        <f>data!AH42</f>
        <v>89.189189189189193</v>
      </c>
      <c r="Q16" s="324">
        <f>data!AI42</f>
        <v>71.823406002006749</v>
      </c>
    </row>
    <row r="17" spans="1:17" ht="15.75" x14ac:dyDescent="0.25">
      <c r="A17" s="41"/>
      <c r="B17" s="219" t="s">
        <v>15</v>
      </c>
      <c r="C17" s="323">
        <f>data!U43</f>
        <v>76.77884615384616</v>
      </c>
      <c r="D17" s="323">
        <f>data!V43</f>
        <v>80.032467532467535</v>
      </c>
      <c r="E17" s="323">
        <f>data!W43</f>
        <v>81.05395232120452</v>
      </c>
      <c r="F17" s="323">
        <f>data!X43</f>
        <v>81.582125603864725</v>
      </c>
      <c r="G17" s="323">
        <f>data!Y43</f>
        <v>73.879551820728295</v>
      </c>
      <c r="H17" s="323">
        <f>data!Z43</f>
        <v>77.673692427790783</v>
      </c>
      <c r="I17" s="323">
        <f>data!AA43</f>
        <v>64.577555925309667</v>
      </c>
      <c r="J17" s="323">
        <f>data!AB43</f>
        <v>72.505668934240362</v>
      </c>
      <c r="K17" s="323">
        <f>data!AC43</f>
        <v>66.786570743405278</v>
      </c>
      <c r="L17" s="323">
        <f>data!AD43</f>
        <v>69.130187606594646</v>
      </c>
      <c r="M17" s="323">
        <f>data!AE43</f>
        <v>76.63551401869158</v>
      </c>
      <c r="N17" s="323">
        <f>data!AF43</f>
        <v>84.126984126984127</v>
      </c>
      <c r="O17" s="323">
        <f>data!AG43</f>
        <v>81.462140992167093</v>
      </c>
      <c r="P17" s="323">
        <f>data!AH43</f>
        <v>87.898089171974519</v>
      </c>
      <c r="Q17" s="324">
        <f>data!AI43</f>
        <v>72.435318597620821</v>
      </c>
    </row>
    <row r="18" spans="1:17" ht="15" customHeight="1" thickBot="1" x14ac:dyDescent="0.25">
      <c r="A18" s="220"/>
      <c r="B18" s="221"/>
      <c r="C18" s="221"/>
      <c r="D18" s="221"/>
      <c r="E18" s="221"/>
      <c r="F18" s="221"/>
      <c r="G18" s="221"/>
      <c r="H18" s="221"/>
      <c r="I18" s="221"/>
      <c r="J18" s="221"/>
      <c r="K18" s="221"/>
      <c r="L18" s="221"/>
      <c r="M18" s="221"/>
      <c r="N18" s="221"/>
      <c r="O18" s="221"/>
      <c r="P18" s="221"/>
      <c r="Q18" s="221"/>
    </row>
    <row r="19" spans="1:17" ht="15" customHeight="1" x14ac:dyDescent="0.2">
      <c r="A19" s="304"/>
      <c r="B19" s="348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5">
      <c r="A20" s="304"/>
      <c r="B20" s="349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5">
      <c r="A23" s="99" t="s">
        <v>406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68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70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71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72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</sheetData>
  <mergeCells count="3">
    <mergeCell ref="A5:Q5"/>
    <mergeCell ref="P1:Q1"/>
    <mergeCell ref="A4:Q4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zoomScale="70" zoomScaleNormal="70" zoomScalePageLayoutView="65" workbookViewId="0"/>
  </sheetViews>
  <sheetFormatPr defaultColWidth="9.140625" defaultRowHeight="15" customHeight="1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5.75" x14ac:dyDescent="0.25">
      <c r="A1" s="100" t="s">
        <v>265</v>
      </c>
      <c r="B1" s="101"/>
      <c r="C1" s="101"/>
      <c r="D1" s="101"/>
      <c r="E1" s="102"/>
      <c r="F1" s="102"/>
      <c r="G1" s="102"/>
      <c r="H1" s="102"/>
      <c r="I1" s="102"/>
      <c r="J1" s="102"/>
      <c r="K1" s="101"/>
      <c r="L1" s="101"/>
      <c r="M1" s="101"/>
      <c r="N1" s="101"/>
      <c r="O1" s="101"/>
      <c r="P1" s="473" t="s">
        <v>53</v>
      </c>
      <c r="Q1" s="473"/>
    </row>
    <row r="2" spans="1:17" ht="15" customHeight="1" x14ac:dyDescent="0.25">
      <c r="A2" s="100"/>
      <c r="B2" s="101"/>
      <c r="C2" s="101"/>
      <c r="D2" s="101"/>
      <c r="E2" s="102"/>
      <c r="F2" s="102"/>
      <c r="G2" s="102"/>
      <c r="H2" s="102"/>
      <c r="I2" s="102"/>
      <c r="J2" s="102"/>
      <c r="K2" s="101"/>
      <c r="L2" s="101"/>
      <c r="M2" s="101"/>
      <c r="N2" s="101"/>
      <c r="O2" s="101"/>
      <c r="P2" s="300"/>
      <c r="Q2" s="300"/>
    </row>
    <row r="3" spans="1:17" ht="15" customHeight="1" x14ac:dyDescent="0.25">
      <c r="A3" s="100"/>
      <c r="B3" s="101"/>
      <c r="C3" s="101"/>
      <c r="D3" s="101"/>
      <c r="E3" s="102"/>
      <c r="F3" s="102"/>
      <c r="G3" s="102"/>
      <c r="H3" s="102"/>
      <c r="I3" s="102"/>
      <c r="J3" s="102"/>
      <c r="K3" s="101"/>
      <c r="L3" s="101"/>
      <c r="M3" s="101"/>
      <c r="N3" s="101"/>
      <c r="O3" s="101"/>
      <c r="P3" s="23"/>
      <c r="Q3" s="23"/>
    </row>
    <row r="4" spans="1:17" x14ac:dyDescent="0.2">
      <c r="A4" s="483" t="s">
        <v>201</v>
      </c>
      <c r="B4" s="483"/>
      <c r="C4" s="483"/>
      <c r="D4" s="483"/>
      <c r="E4" s="483"/>
      <c r="F4" s="483"/>
      <c r="G4" s="483"/>
      <c r="H4" s="483"/>
      <c r="I4" s="483"/>
      <c r="J4" s="483"/>
      <c r="K4" s="483"/>
      <c r="L4" s="483"/>
      <c r="M4" s="483"/>
      <c r="N4" s="483"/>
      <c r="O4" s="483"/>
      <c r="P4" s="483"/>
      <c r="Q4" s="483"/>
    </row>
    <row r="5" spans="1:17" x14ac:dyDescent="0.2">
      <c r="A5" s="483" t="s">
        <v>145</v>
      </c>
      <c r="B5" s="483"/>
      <c r="C5" s="483"/>
      <c r="D5" s="483"/>
      <c r="E5" s="483"/>
      <c r="F5" s="483"/>
      <c r="G5" s="483"/>
      <c r="H5" s="483"/>
      <c r="I5" s="483"/>
      <c r="J5" s="483"/>
      <c r="K5" s="483"/>
      <c r="L5" s="483"/>
      <c r="M5" s="483"/>
      <c r="N5" s="483"/>
      <c r="O5" s="483"/>
      <c r="P5" s="483"/>
      <c r="Q5" s="483"/>
    </row>
    <row r="6" spans="1:17" ht="15" customHeight="1" x14ac:dyDescent="0.2">
      <c r="A6" s="294"/>
      <c r="B6" s="294"/>
      <c r="C6" s="294"/>
      <c r="D6" s="294"/>
      <c r="E6" s="294"/>
      <c r="F6" s="294"/>
      <c r="G6" s="294"/>
      <c r="H6" s="294"/>
      <c r="I6" s="294"/>
      <c r="J6" s="294"/>
      <c r="K6" s="294"/>
      <c r="L6" s="294"/>
      <c r="M6" s="294"/>
      <c r="N6" s="294"/>
      <c r="O6" s="294"/>
      <c r="P6" s="294"/>
      <c r="Q6" s="294"/>
    </row>
    <row r="7" spans="1:17" ht="15" customHeight="1" x14ac:dyDescent="0.2">
      <c r="A7" s="294"/>
      <c r="B7" s="294"/>
      <c r="C7" s="294"/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294"/>
      <c r="P7" s="294"/>
      <c r="Q7" s="294"/>
    </row>
    <row r="8" spans="1:17" ht="15" customHeight="1" x14ac:dyDescent="0.2">
      <c r="A8" s="103"/>
      <c r="B8" s="101"/>
      <c r="C8" s="101"/>
      <c r="D8" s="101"/>
      <c r="E8" s="102"/>
      <c r="F8" s="102"/>
      <c r="G8" s="102"/>
      <c r="H8" s="102"/>
      <c r="I8" s="102"/>
      <c r="J8" s="102"/>
      <c r="K8" s="101"/>
      <c r="L8" s="101"/>
      <c r="M8" s="101"/>
      <c r="N8" s="101"/>
      <c r="O8" s="101"/>
      <c r="P8" s="23"/>
      <c r="Q8" s="23"/>
    </row>
    <row r="9" spans="1:17" ht="15.75" x14ac:dyDescent="0.25">
      <c r="A9" s="104" t="s">
        <v>267</v>
      </c>
      <c r="B9" s="101"/>
      <c r="C9" s="101"/>
      <c r="D9" s="101"/>
      <c r="E9" s="102"/>
      <c r="F9" s="102"/>
      <c r="G9" s="102"/>
      <c r="H9" s="102"/>
      <c r="I9" s="102"/>
      <c r="J9" s="102"/>
      <c r="K9" s="101"/>
      <c r="L9" s="101"/>
      <c r="M9" s="101"/>
      <c r="N9" s="101"/>
      <c r="O9" s="101"/>
      <c r="P9" s="23"/>
      <c r="Q9" s="23"/>
    </row>
    <row r="10" spans="1:17" ht="15" customHeight="1" thickBot="1" x14ac:dyDescent="0.25">
      <c r="A10" s="223"/>
      <c r="B10" s="223"/>
      <c r="C10" s="224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</row>
    <row r="11" spans="1:17" ht="47.25" x14ac:dyDescent="0.25">
      <c r="A11" s="225"/>
      <c r="B11" s="225"/>
      <c r="C11" s="226" t="s">
        <v>1</v>
      </c>
      <c r="D11" s="226" t="s">
        <v>2</v>
      </c>
      <c r="E11" s="226" t="s">
        <v>3</v>
      </c>
      <c r="F11" s="226" t="s">
        <v>4</v>
      </c>
      <c r="G11" s="226" t="s">
        <v>5</v>
      </c>
      <c r="H11" s="226" t="s">
        <v>6</v>
      </c>
      <c r="I11" s="226" t="s">
        <v>17</v>
      </c>
      <c r="J11" s="226" t="s">
        <v>7</v>
      </c>
      <c r="K11" s="226" t="s">
        <v>8</v>
      </c>
      <c r="L11" s="226" t="s">
        <v>9</v>
      </c>
      <c r="M11" s="226" t="s">
        <v>10</v>
      </c>
      <c r="N11" s="226" t="s">
        <v>11</v>
      </c>
      <c r="O11" s="226" t="s">
        <v>12</v>
      </c>
      <c r="P11" s="226" t="s">
        <v>13</v>
      </c>
      <c r="Q11" s="226" t="s">
        <v>14</v>
      </c>
    </row>
    <row r="12" spans="1:17" ht="15" customHeight="1" x14ac:dyDescent="0.25">
      <c r="A12" s="31"/>
      <c r="B12" s="31"/>
      <c r="C12" s="240"/>
      <c r="D12" s="240"/>
      <c r="E12" s="240"/>
      <c r="F12" s="240"/>
      <c r="G12" s="240"/>
      <c r="H12" s="241"/>
      <c r="I12" s="240"/>
      <c r="J12" s="240"/>
      <c r="K12" s="240"/>
      <c r="L12" s="240"/>
      <c r="M12" s="240"/>
      <c r="N12" s="240"/>
      <c r="O12" s="240"/>
      <c r="P12" s="240"/>
      <c r="Q12" s="240"/>
    </row>
    <row r="13" spans="1:17" ht="15.75" x14ac:dyDescent="0.25">
      <c r="A13" s="31"/>
      <c r="B13" s="218" t="s">
        <v>54</v>
      </c>
      <c r="C13" s="323">
        <f>data!U44</f>
        <v>94.220283533260627</v>
      </c>
      <c r="D13" s="323">
        <f>data!V44</f>
        <v>97.019867549668874</v>
      </c>
      <c r="E13" s="323">
        <f>data!W44</f>
        <v>94.617563739376777</v>
      </c>
      <c r="F13" s="323">
        <f>data!X44</f>
        <v>96.457765667574932</v>
      </c>
      <c r="G13" s="323">
        <f>data!Y44</f>
        <v>95.979899497487438</v>
      </c>
      <c r="H13" s="323">
        <f>data!Z44</f>
        <v>94.599303135888505</v>
      </c>
      <c r="I13" s="323">
        <f>data!AA44</f>
        <v>96.930693069306926</v>
      </c>
      <c r="J13" s="323">
        <f>data!AB44</f>
        <v>96.070460704607044</v>
      </c>
      <c r="K13" s="323">
        <f>data!AC44</f>
        <v>97.335423197492162</v>
      </c>
      <c r="L13" s="323">
        <f>data!AD44</f>
        <v>94.283697953422731</v>
      </c>
      <c r="M13" s="323">
        <f>data!AE44</f>
        <v>93.61702127659575</v>
      </c>
      <c r="N13" s="323">
        <f>data!AF44</f>
        <v>98.507462686567166</v>
      </c>
      <c r="O13" s="323">
        <f>data!AG44</f>
        <v>94.932432432432435</v>
      </c>
      <c r="P13" s="323">
        <f>data!AH44</f>
        <v>98.611111111111114</v>
      </c>
      <c r="Q13" s="324">
        <f>data!AI44</f>
        <v>95.754538577912257</v>
      </c>
    </row>
    <row r="14" spans="1:17" ht="15.75" x14ac:dyDescent="0.25">
      <c r="A14" s="31"/>
      <c r="B14" s="218" t="s">
        <v>55</v>
      </c>
      <c r="C14" s="323">
        <f>data!U45</f>
        <v>92.205882352941188</v>
      </c>
      <c r="D14" s="323">
        <f>data!V45</f>
        <v>92.146596858638745</v>
      </c>
      <c r="E14" s="323">
        <f>data!W45</f>
        <v>91.467576791808867</v>
      </c>
      <c r="F14" s="323">
        <f>data!X45</f>
        <v>94.165316045380877</v>
      </c>
      <c r="G14" s="323">
        <f>data!Y45</f>
        <v>92.139737991266372</v>
      </c>
      <c r="H14" s="323">
        <f>data!Z45</f>
        <v>89.667458432304031</v>
      </c>
      <c r="I14" s="323">
        <f>data!AA45</f>
        <v>93.007467752885262</v>
      </c>
      <c r="J14" s="323">
        <f>data!AB45</f>
        <v>93.715341959334566</v>
      </c>
      <c r="K14" s="323">
        <f>data!AC45</f>
        <v>93.69747899159664</v>
      </c>
      <c r="L14" s="323">
        <f>data!AD45</f>
        <v>91.921182266009851</v>
      </c>
      <c r="M14" s="323">
        <f>data!AE45</f>
        <v>85.714285714285708</v>
      </c>
      <c r="N14" s="323">
        <f>data!AF45</f>
        <v>100</v>
      </c>
      <c r="O14" s="323">
        <f>data!AG45</f>
        <v>90.178571428571431</v>
      </c>
      <c r="P14" s="323">
        <f>data!AH45</f>
        <v>96.969696969696969</v>
      </c>
      <c r="Q14" s="324">
        <f>data!AI45</f>
        <v>92.329184658369314</v>
      </c>
    </row>
    <row r="15" spans="1:17" ht="15.75" x14ac:dyDescent="0.25">
      <c r="A15" s="41"/>
      <c r="B15" s="219" t="s">
        <v>15</v>
      </c>
      <c r="C15" s="323">
        <f>data!U46</f>
        <v>93.362554790231684</v>
      </c>
      <c r="D15" s="323">
        <f>data!V46</f>
        <v>95.131845841784994</v>
      </c>
      <c r="E15" s="323">
        <f>data!W46</f>
        <v>93.188854489164086</v>
      </c>
      <c r="F15" s="323">
        <f>data!X46</f>
        <v>95.410806809770548</v>
      </c>
      <c r="G15" s="323">
        <f>data!Y46</f>
        <v>94.312796208530798</v>
      </c>
      <c r="H15" s="323">
        <f>data!Z46</f>
        <v>92.51256281407035</v>
      </c>
      <c r="I15" s="323">
        <f>data!AA46</f>
        <v>95.276266819352998</v>
      </c>
      <c r="J15" s="323">
        <f>data!AB46</f>
        <v>95.074276778733392</v>
      </c>
      <c r="K15" s="323">
        <f>data!AC46</f>
        <v>95.780969479353686</v>
      </c>
      <c r="L15" s="323">
        <f>data!AD46</f>
        <v>93.297697368421055</v>
      </c>
      <c r="M15" s="323">
        <f>data!AE46</f>
        <v>90.243902439024396</v>
      </c>
      <c r="N15" s="323">
        <f>data!AF46</f>
        <v>99.056603773584911</v>
      </c>
      <c r="O15" s="323">
        <f>data!AG46</f>
        <v>92.884615384615387</v>
      </c>
      <c r="P15" s="323">
        <f>data!AH46</f>
        <v>97.826086956521735</v>
      </c>
      <c r="Q15" s="324">
        <f>data!AI46</f>
        <v>94.292682926829258</v>
      </c>
    </row>
    <row r="16" spans="1:17" ht="15" customHeight="1" thickBot="1" x14ac:dyDescent="0.25">
      <c r="A16" s="220"/>
      <c r="B16" s="221"/>
      <c r="C16" s="220"/>
      <c r="D16" s="220"/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</row>
    <row r="17" spans="1:17" ht="15" customHeight="1" x14ac:dyDescent="0.2">
      <c r="A17" s="304"/>
      <c r="B17" s="348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ht="15" customHeight="1" x14ac:dyDescent="0.25">
      <c r="A18" s="304"/>
      <c r="B18" s="349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5">
      <c r="A21" s="105" t="s">
        <v>268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</sheetData>
  <mergeCells count="3">
    <mergeCell ref="P1:Q1"/>
    <mergeCell ref="A4:Q4"/>
    <mergeCell ref="A5:Q5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3"/>
  <sheetViews>
    <sheetView zoomScale="70" zoomScaleNormal="70" zoomScalePageLayoutView="65" workbookViewId="0"/>
  </sheetViews>
  <sheetFormatPr defaultColWidth="9.140625" defaultRowHeight="15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5.75" x14ac:dyDescent="0.25">
      <c r="A1" s="305" t="s">
        <v>68</v>
      </c>
      <c r="B1" s="106"/>
      <c r="C1" s="106"/>
      <c r="D1" s="106"/>
      <c r="E1" s="107"/>
      <c r="F1" s="107"/>
      <c r="G1" s="107"/>
      <c r="H1" s="107"/>
      <c r="I1" s="107"/>
      <c r="J1" s="107"/>
      <c r="K1" s="31"/>
      <c r="L1" s="31"/>
      <c r="M1" s="31"/>
      <c r="N1" s="31"/>
      <c r="O1" s="31"/>
      <c r="P1" s="473" t="s">
        <v>53</v>
      </c>
      <c r="Q1" s="473"/>
    </row>
    <row r="2" spans="1:17" ht="15.75" x14ac:dyDescent="0.25">
      <c r="A2" s="305" t="s">
        <v>147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17" ht="15" customHeight="1" x14ac:dyDescent="0.2">
      <c r="A3" s="108"/>
      <c r="B3" s="106"/>
      <c r="C3" s="106"/>
      <c r="D3" s="106"/>
      <c r="E3" s="107"/>
      <c r="F3" s="107"/>
      <c r="G3" s="107"/>
      <c r="H3" s="107"/>
      <c r="I3" s="107"/>
      <c r="J3" s="107"/>
      <c r="K3" s="23"/>
      <c r="L3" s="23"/>
      <c r="M3" s="23"/>
      <c r="N3" s="23"/>
      <c r="O3" s="23"/>
      <c r="P3" s="23"/>
      <c r="Q3" s="23"/>
    </row>
    <row r="4" spans="1:17" ht="15" customHeight="1" x14ac:dyDescent="0.2">
      <c r="A4" s="108"/>
      <c r="B4" s="106"/>
      <c r="C4" s="106"/>
      <c r="D4" s="106"/>
      <c r="E4" s="107"/>
      <c r="F4" s="107"/>
      <c r="G4" s="107"/>
      <c r="H4" s="107"/>
      <c r="I4" s="107"/>
      <c r="J4" s="107"/>
      <c r="K4" s="23"/>
      <c r="L4" s="23"/>
      <c r="M4" s="23"/>
      <c r="N4" s="23"/>
      <c r="O4" s="23"/>
      <c r="P4" s="23"/>
      <c r="Q4" s="23"/>
    </row>
    <row r="5" spans="1:17" x14ac:dyDescent="0.2">
      <c r="A5" s="484" t="s">
        <v>146</v>
      </c>
      <c r="B5" s="484"/>
      <c r="C5" s="484"/>
      <c r="D5" s="484"/>
      <c r="E5" s="484"/>
      <c r="F5" s="484"/>
      <c r="G5" s="484"/>
      <c r="H5" s="484"/>
      <c r="I5" s="484"/>
      <c r="J5" s="484"/>
      <c r="K5" s="484"/>
      <c r="L5" s="484"/>
      <c r="M5" s="484"/>
      <c r="N5" s="484"/>
      <c r="O5" s="484"/>
      <c r="P5" s="484"/>
      <c r="Q5" s="484"/>
    </row>
    <row r="6" spans="1:17" x14ac:dyDescent="0.2">
      <c r="A6" s="484" t="s">
        <v>145</v>
      </c>
      <c r="B6" s="484"/>
      <c r="C6" s="484"/>
      <c r="D6" s="484"/>
      <c r="E6" s="484"/>
      <c r="F6" s="484"/>
      <c r="G6" s="484"/>
      <c r="H6" s="484"/>
      <c r="I6" s="484"/>
      <c r="J6" s="484"/>
      <c r="K6" s="484"/>
      <c r="L6" s="484"/>
      <c r="M6" s="484"/>
      <c r="N6" s="484"/>
      <c r="O6" s="484"/>
      <c r="P6" s="484"/>
      <c r="Q6" s="484"/>
    </row>
    <row r="7" spans="1:17" ht="15" customHeight="1" x14ac:dyDescent="0.2">
      <c r="A7" s="295"/>
      <c r="B7" s="295"/>
      <c r="C7" s="295"/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295"/>
      <c r="P7" s="295"/>
      <c r="Q7" s="295"/>
    </row>
    <row r="8" spans="1:17" ht="15" customHeight="1" x14ac:dyDescent="0.2">
      <c r="A8" s="295"/>
      <c r="B8" s="295"/>
      <c r="C8" s="295"/>
      <c r="D8" s="295"/>
      <c r="E8" s="295"/>
      <c r="F8" s="295"/>
      <c r="G8" s="295"/>
      <c r="H8" s="295"/>
      <c r="I8" s="295"/>
      <c r="J8" s="295"/>
      <c r="K8" s="295"/>
      <c r="L8" s="295"/>
      <c r="M8" s="295"/>
      <c r="N8" s="295"/>
      <c r="O8" s="295"/>
      <c r="P8" s="295"/>
      <c r="Q8" s="295"/>
    </row>
    <row r="9" spans="1:17" ht="15" customHeight="1" x14ac:dyDescent="0.2">
      <c r="A9" s="108"/>
      <c r="B9" s="106"/>
      <c r="C9" s="106"/>
      <c r="D9" s="106"/>
      <c r="E9" s="107"/>
      <c r="F9" s="107"/>
      <c r="G9" s="107"/>
      <c r="H9" s="107"/>
      <c r="I9" s="107"/>
      <c r="J9" s="107"/>
      <c r="K9" s="23"/>
      <c r="L9" s="23"/>
      <c r="M9" s="23"/>
      <c r="N9" s="23"/>
      <c r="O9" s="23"/>
      <c r="P9" s="23"/>
      <c r="Q9" s="23"/>
    </row>
    <row r="10" spans="1:17" ht="15.75" x14ac:dyDescent="0.25">
      <c r="A10" s="109" t="s">
        <v>334</v>
      </c>
      <c r="B10" s="106"/>
      <c r="C10" s="106"/>
      <c r="D10" s="106"/>
      <c r="E10" s="107"/>
      <c r="F10" s="107"/>
      <c r="G10" s="107"/>
      <c r="H10" s="107"/>
      <c r="I10" s="107"/>
      <c r="J10" s="107"/>
      <c r="K10" s="23"/>
      <c r="L10" s="23"/>
      <c r="M10" s="23"/>
      <c r="N10" s="23"/>
      <c r="O10" s="23"/>
      <c r="P10" s="23"/>
      <c r="Q10" s="23"/>
    </row>
    <row r="11" spans="1:17" ht="15" customHeight="1" thickBot="1" x14ac:dyDescent="0.25">
      <c r="A11" s="223"/>
      <c r="B11" s="223"/>
      <c r="C11" s="224"/>
      <c r="D11" s="220"/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</row>
    <row r="12" spans="1:17" ht="47.25" x14ac:dyDescent="0.25">
      <c r="A12" s="225"/>
      <c r="B12" s="225"/>
      <c r="C12" s="226" t="s">
        <v>1</v>
      </c>
      <c r="D12" s="226" t="s">
        <v>2</v>
      </c>
      <c r="E12" s="226" t="s">
        <v>3</v>
      </c>
      <c r="F12" s="226" t="s">
        <v>4</v>
      </c>
      <c r="G12" s="226" t="s">
        <v>5</v>
      </c>
      <c r="H12" s="226" t="s">
        <v>6</v>
      </c>
      <c r="I12" s="226" t="s">
        <v>17</v>
      </c>
      <c r="J12" s="226" t="s">
        <v>7</v>
      </c>
      <c r="K12" s="226" t="s">
        <v>8</v>
      </c>
      <c r="L12" s="226" t="s">
        <v>9</v>
      </c>
      <c r="M12" s="226" t="s">
        <v>10</v>
      </c>
      <c r="N12" s="226" t="s">
        <v>11</v>
      </c>
      <c r="O12" s="226" t="s">
        <v>12</v>
      </c>
      <c r="P12" s="226" t="s">
        <v>13</v>
      </c>
      <c r="Q12" s="226" t="s">
        <v>14</v>
      </c>
    </row>
    <row r="13" spans="1:17" ht="15" customHeight="1" x14ac:dyDescent="0.25">
      <c r="A13" s="31"/>
      <c r="B13" s="31"/>
      <c r="C13" s="240"/>
      <c r="D13" s="240"/>
      <c r="E13" s="240"/>
      <c r="F13" s="240"/>
      <c r="G13" s="240"/>
      <c r="H13" s="241"/>
      <c r="I13" s="240"/>
      <c r="J13" s="240"/>
      <c r="K13" s="240"/>
      <c r="L13" s="240"/>
      <c r="M13" s="240"/>
      <c r="N13" s="240"/>
      <c r="O13" s="240"/>
      <c r="P13" s="240"/>
      <c r="Q13" s="240"/>
    </row>
    <row r="14" spans="1:17" ht="15.75" x14ac:dyDescent="0.25">
      <c r="A14" s="31"/>
      <c r="B14" s="218" t="s">
        <v>54</v>
      </c>
      <c r="C14" s="325">
        <f>data!U47</f>
        <v>0.32715376226826609</v>
      </c>
      <c r="D14" s="325">
        <f>data!V47</f>
        <v>0.33112582781456956</v>
      </c>
      <c r="E14" s="325">
        <f>data!W47</f>
        <v>0.28328611898016998</v>
      </c>
      <c r="F14" s="325">
        <f>data!X47</f>
        <v>0.40871934604904631</v>
      </c>
      <c r="G14" s="325">
        <f>data!Y47</f>
        <v>0.50251256281407031</v>
      </c>
      <c r="H14" s="325">
        <f>data!Z47</f>
        <v>8.7108013937282236E-2</v>
      </c>
      <c r="I14" s="325">
        <f>data!AA47</f>
        <v>0.4455445544554455</v>
      </c>
      <c r="J14" s="325">
        <f>data!AB47</f>
        <v>0.6775067750677507</v>
      </c>
      <c r="K14" s="325">
        <f>data!AC47</f>
        <v>0.15673981191222569</v>
      </c>
      <c r="L14" s="325">
        <f>data!AD47</f>
        <v>0.21171489061397319</v>
      </c>
      <c r="M14" s="325">
        <f>data!AE47</f>
        <v>0</v>
      </c>
      <c r="N14" s="325">
        <f>data!AF47</f>
        <v>0</v>
      </c>
      <c r="O14" s="325">
        <f>data!AG47</f>
        <v>0.45045045045045046</v>
      </c>
      <c r="P14" s="325">
        <f>data!AH47</f>
        <v>0</v>
      </c>
      <c r="Q14" s="424">
        <f>data!AI47</f>
        <v>0.33093797276853248</v>
      </c>
    </row>
    <row r="15" spans="1:17" ht="15.75" x14ac:dyDescent="0.25">
      <c r="A15" s="31"/>
      <c r="B15" s="218" t="s">
        <v>55</v>
      </c>
      <c r="C15" s="325">
        <f>data!U48</f>
        <v>0</v>
      </c>
      <c r="D15" s="325">
        <f>data!V48</f>
        <v>0</v>
      </c>
      <c r="E15" s="325">
        <f>data!W48</f>
        <v>0</v>
      </c>
      <c r="F15" s="325">
        <f>data!X48</f>
        <v>0.48622366288492713</v>
      </c>
      <c r="G15" s="325">
        <f>data!Y48</f>
        <v>0.65502183406113534</v>
      </c>
      <c r="H15" s="325">
        <f>data!Z48</f>
        <v>0.11876484560570072</v>
      </c>
      <c r="I15" s="325">
        <f>data!AA48</f>
        <v>6.7888662593346902E-2</v>
      </c>
      <c r="J15" s="325">
        <f>data!AB48</f>
        <v>0.92421441774491686</v>
      </c>
      <c r="K15" s="325">
        <f>data!AC48</f>
        <v>0.21008403361344538</v>
      </c>
      <c r="L15" s="325">
        <f>data!AD48</f>
        <v>0.19704433497536944</v>
      </c>
      <c r="M15" s="325">
        <f>data!AE48</f>
        <v>5.7142857142857144</v>
      </c>
      <c r="N15" s="325">
        <f>data!AF48</f>
        <v>0</v>
      </c>
      <c r="O15" s="325">
        <f>data!AG48</f>
        <v>0</v>
      </c>
      <c r="P15" s="325">
        <f>data!AH48</f>
        <v>0</v>
      </c>
      <c r="Q15" s="424">
        <f>data!AI48</f>
        <v>0.2413004826009652</v>
      </c>
    </row>
    <row r="16" spans="1:17" ht="15.75" x14ac:dyDescent="0.25">
      <c r="A16" s="41"/>
      <c r="B16" s="219" t="s">
        <v>15</v>
      </c>
      <c r="C16" s="325">
        <f>data!U49</f>
        <v>0.18785222291797118</v>
      </c>
      <c r="D16" s="325">
        <f>data!V49</f>
        <v>0.20283975659229209</v>
      </c>
      <c r="E16" s="325">
        <f>data!W49</f>
        <v>0.15479876160990713</v>
      </c>
      <c r="F16" s="325">
        <f>data!X49</f>
        <v>0.44411547002220575</v>
      </c>
      <c r="G16" s="325">
        <f>data!Y49</f>
        <v>0.56872037914691942</v>
      </c>
      <c r="H16" s="325">
        <f>data!Z49</f>
        <v>0.10050251256281408</v>
      </c>
      <c r="I16" s="325">
        <f>data!AA49</f>
        <v>0.28628685943315202</v>
      </c>
      <c r="J16" s="325">
        <f>data!AB49</f>
        <v>0.78186082877247842</v>
      </c>
      <c r="K16" s="325">
        <f>data!AC49</f>
        <v>0.17953321364452424</v>
      </c>
      <c r="L16" s="325">
        <f>data!AD49</f>
        <v>0.20559210526315788</v>
      </c>
      <c r="M16" s="325">
        <f>data!AE49</f>
        <v>2.4390243902439024</v>
      </c>
      <c r="N16" s="325">
        <f>data!AF49</f>
        <v>0</v>
      </c>
      <c r="O16" s="325">
        <f>data!AG49</f>
        <v>0.25641025641025639</v>
      </c>
      <c r="P16" s="325">
        <f>data!AH49</f>
        <v>0</v>
      </c>
      <c r="Q16" s="424">
        <f>data!AI49</f>
        <v>0.29268292682926828</v>
      </c>
    </row>
    <row r="17" spans="1:17" ht="15" customHeight="1" thickBot="1" x14ac:dyDescent="0.25">
      <c r="A17" s="220"/>
      <c r="B17" s="221"/>
      <c r="C17" s="221"/>
      <c r="D17" s="221"/>
      <c r="E17" s="221"/>
      <c r="F17" s="221"/>
      <c r="G17" s="221"/>
      <c r="H17" s="221"/>
      <c r="I17" s="221"/>
      <c r="J17" s="221"/>
      <c r="K17" s="221"/>
      <c r="L17" s="221"/>
      <c r="M17" s="221"/>
      <c r="N17" s="221"/>
      <c r="O17" s="221"/>
      <c r="P17" s="221"/>
      <c r="Q17" s="221"/>
    </row>
    <row r="18" spans="1:17" ht="15" customHeight="1" x14ac:dyDescent="0.2">
      <c r="A18" s="304"/>
      <c r="B18" s="348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5">
      <c r="A19" s="23" t="s">
        <v>100</v>
      </c>
      <c r="B19" s="349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5">
      <c r="A22" s="110" t="s">
        <v>66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476"/>
      <c r="P52" s="476"/>
      <c r="Q52" s="476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s="372" customFormat="1" ht="15" customHeight="1" x14ac:dyDescent="0.25">
      <c r="A54" s="369"/>
      <c r="B54" s="370"/>
      <c r="C54" s="370"/>
      <c r="D54" s="370"/>
      <c r="E54" s="370"/>
      <c r="F54" s="370"/>
      <c r="G54" s="370"/>
      <c r="H54" s="370"/>
      <c r="I54" s="370"/>
      <c r="J54" s="370"/>
      <c r="K54" s="370"/>
      <c r="L54" s="370"/>
      <c r="M54" s="370"/>
      <c r="N54" s="370"/>
      <c r="O54" s="370"/>
      <c r="P54" s="371"/>
      <c r="Q54" s="371"/>
    </row>
    <row r="55" spans="1:17" s="372" customFormat="1" ht="15.75" x14ac:dyDescent="0.25">
      <c r="A55" s="369"/>
      <c r="B55" s="370"/>
      <c r="C55" s="370"/>
      <c r="D55" s="370"/>
      <c r="E55" s="370"/>
      <c r="F55" s="370"/>
      <c r="G55" s="370"/>
      <c r="H55" s="370"/>
      <c r="I55" s="370"/>
      <c r="J55" s="370"/>
      <c r="K55" s="370"/>
      <c r="L55" s="370"/>
      <c r="M55" s="370"/>
      <c r="N55" s="370"/>
      <c r="O55" s="370"/>
      <c r="P55" s="371"/>
      <c r="Q55" s="371"/>
    </row>
    <row r="56" spans="1:17" s="372" customFormat="1" x14ac:dyDescent="0.2">
      <c r="A56" s="370"/>
      <c r="B56" s="370"/>
      <c r="C56" s="370"/>
      <c r="D56" s="370"/>
      <c r="E56" s="370"/>
      <c r="F56" s="370"/>
      <c r="G56" s="370"/>
      <c r="H56" s="370"/>
      <c r="I56" s="370"/>
      <c r="J56" s="370"/>
      <c r="K56" s="370"/>
      <c r="L56" s="370"/>
      <c r="M56" s="370"/>
      <c r="N56" s="370"/>
      <c r="O56" s="370"/>
      <c r="P56" s="371"/>
      <c r="Q56" s="371"/>
    </row>
    <row r="57" spans="1:17" s="372" customFormat="1" ht="15.75" x14ac:dyDescent="0.25">
      <c r="A57" s="373"/>
      <c r="B57" s="39"/>
      <c r="C57" s="40"/>
      <c r="D57" s="41"/>
      <c r="E57" s="41"/>
      <c r="F57" s="41"/>
      <c r="G57" s="41"/>
      <c r="H57" s="41"/>
      <c r="I57" s="41"/>
      <c r="J57" s="41"/>
      <c r="K57" s="41"/>
      <c r="L57" s="374"/>
      <c r="M57" s="374"/>
      <c r="N57" s="374"/>
      <c r="O57" s="374"/>
      <c r="P57" s="374"/>
      <c r="Q57" s="374"/>
    </row>
    <row r="58" spans="1:17" s="372" customFormat="1" x14ac:dyDescent="0.2">
      <c r="A58" s="40"/>
      <c r="B58" s="40"/>
      <c r="C58" s="375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</row>
    <row r="59" spans="1:17" s="372" customFormat="1" ht="15.75" x14ac:dyDescent="0.25">
      <c r="A59" s="376"/>
      <c r="B59" s="376"/>
      <c r="C59" s="361"/>
      <c r="D59" s="361"/>
      <c r="E59" s="361"/>
      <c r="F59" s="361"/>
      <c r="G59" s="361"/>
      <c r="H59" s="361"/>
      <c r="I59" s="361"/>
      <c r="J59" s="361"/>
      <c r="K59" s="361"/>
      <c r="L59" s="361"/>
      <c r="M59" s="361"/>
      <c r="N59" s="361"/>
      <c r="O59" s="361"/>
      <c r="P59" s="361"/>
      <c r="Q59" s="361"/>
    </row>
    <row r="60" spans="1:17" s="372" customFormat="1" ht="15.75" x14ac:dyDescent="0.25">
      <c r="A60" s="41"/>
      <c r="B60" s="41"/>
      <c r="C60" s="41"/>
      <c r="D60" s="41"/>
      <c r="E60" s="41"/>
      <c r="F60" s="41"/>
      <c r="G60" s="41"/>
      <c r="H60" s="377"/>
      <c r="I60" s="41"/>
      <c r="J60" s="41"/>
      <c r="K60" s="41"/>
      <c r="L60" s="41"/>
      <c r="M60" s="41"/>
      <c r="N60" s="41"/>
      <c r="O60" s="41"/>
      <c r="P60" s="41"/>
      <c r="Q60" s="41"/>
    </row>
    <row r="61" spans="1:17" s="372" customFormat="1" ht="15.75" x14ac:dyDescent="0.25">
      <c r="A61" s="41"/>
      <c r="B61" s="219"/>
      <c r="C61" s="325"/>
      <c r="D61" s="325"/>
      <c r="E61" s="325"/>
      <c r="F61" s="325"/>
      <c r="G61" s="325"/>
      <c r="H61" s="325"/>
      <c r="I61" s="325"/>
      <c r="J61" s="325"/>
      <c r="K61" s="325"/>
      <c r="L61" s="323"/>
      <c r="M61" s="323"/>
      <c r="N61" s="323"/>
      <c r="O61" s="323"/>
      <c r="P61" s="323"/>
      <c r="Q61" s="324"/>
    </row>
    <row r="62" spans="1:17" s="372" customFormat="1" ht="15.75" x14ac:dyDescent="0.25">
      <c r="A62" s="41"/>
      <c r="B62" s="219"/>
      <c r="C62" s="325"/>
      <c r="D62" s="325"/>
      <c r="E62" s="325"/>
      <c r="F62" s="325"/>
      <c r="G62" s="325"/>
      <c r="H62" s="325"/>
      <c r="I62" s="325"/>
      <c r="J62" s="325"/>
      <c r="K62" s="325"/>
      <c r="L62" s="323"/>
      <c r="M62" s="323"/>
      <c r="N62" s="323"/>
      <c r="O62" s="323"/>
      <c r="P62" s="323"/>
      <c r="Q62" s="324"/>
    </row>
    <row r="63" spans="1:17" s="372" customFormat="1" ht="15.75" x14ac:dyDescent="0.25">
      <c r="A63" s="41"/>
      <c r="B63" s="219"/>
      <c r="C63" s="325"/>
      <c r="D63" s="325"/>
      <c r="E63" s="325"/>
      <c r="F63" s="325"/>
      <c r="G63" s="325"/>
      <c r="H63" s="325"/>
      <c r="I63" s="325"/>
      <c r="J63" s="325"/>
      <c r="K63" s="325"/>
      <c r="L63" s="323"/>
      <c r="M63" s="323"/>
      <c r="N63" s="323"/>
      <c r="O63" s="323"/>
      <c r="P63" s="323"/>
      <c r="Q63" s="324"/>
    </row>
    <row r="64" spans="1:17" s="372" customFormat="1" x14ac:dyDescent="0.2">
      <c r="A64" s="41"/>
      <c r="B64" s="260"/>
      <c r="C64" s="362"/>
      <c r="D64" s="362"/>
      <c r="E64" s="362"/>
      <c r="F64" s="362"/>
      <c r="G64" s="362"/>
      <c r="H64" s="362"/>
      <c r="I64" s="362"/>
      <c r="J64" s="362"/>
      <c r="K64" s="362"/>
      <c r="L64" s="362"/>
      <c r="M64" s="362"/>
      <c r="N64" s="362"/>
      <c r="O64" s="362"/>
      <c r="P64" s="362"/>
      <c r="Q64" s="362"/>
    </row>
    <row r="65" spans="1:17" s="372" customFormat="1" x14ac:dyDescent="0.2">
      <c r="A65" s="378"/>
      <c r="B65" s="378"/>
      <c r="C65" s="378"/>
      <c r="D65" s="378"/>
      <c r="E65" s="378"/>
      <c r="F65" s="378"/>
      <c r="G65" s="378"/>
      <c r="H65" s="378"/>
      <c r="I65" s="378"/>
      <c r="J65" s="378"/>
      <c r="K65" s="378"/>
      <c r="L65" s="378"/>
      <c r="M65" s="378"/>
      <c r="N65" s="378"/>
      <c r="O65" s="378"/>
      <c r="P65" s="378"/>
      <c r="Q65" s="378"/>
    </row>
    <row r="66" spans="1:17" x14ac:dyDescent="0.2">
      <c r="A66" s="360"/>
      <c r="B66" s="360"/>
      <c r="C66" s="360"/>
      <c r="D66" s="360"/>
      <c r="E66" s="360"/>
      <c r="F66" s="360"/>
      <c r="G66" s="360"/>
      <c r="H66" s="360"/>
      <c r="I66" s="360"/>
      <c r="J66" s="360"/>
      <c r="K66" s="360"/>
      <c r="L66" s="360"/>
      <c r="M66" s="360"/>
      <c r="N66" s="360"/>
      <c r="O66" s="360"/>
      <c r="P66" s="360"/>
      <c r="Q66" s="360"/>
    </row>
    <row r="67" spans="1:17" x14ac:dyDescent="0.2">
      <c r="A67" s="360"/>
      <c r="B67" s="360"/>
      <c r="C67" s="360"/>
      <c r="D67" s="360"/>
      <c r="E67" s="360"/>
      <c r="F67" s="360"/>
      <c r="G67" s="360"/>
      <c r="H67" s="360"/>
      <c r="I67" s="360"/>
      <c r="J67" s="360"/>
      <c r="K67" s="360"/>
      <c r="L67" s="360"/>
      <c r="M67" s="360"/>
      <c r="N67" s="360"/>
      <c r="O67" s="360"/>
      <c r="P67" s="360"/>
      <c r="Q67" s="360"/>
    </row>
    <row r="68" spans="1:17" x14ac:dyDescent="0.2">
      <c r="A68" s="360"/>
      <c r="B68" s="360"/>
      <c r="C68" s="360"/>
      <c r="D68" s="360"/>
      <c r="E68" s="360"/>
      <c r="F68" s="360"/>
      <c r="G68" s="360"/>
      <c r="H68" s="360"/>
      <c r="I68" s="360"/>
      <c r="J68" s="360"/>
      <c r="K68" s="360"/>
      <c r="L68" s="360"/>
      <c r="M68" s="360"/>
      <c r="N68" s="360"/>
      <c r="O68" s="360"/>
      <c r="P68" s="360"/>
      <c r="Q68" s="360"/>
    </row>
    <row r="69" spans="1:17" ht="15.75" x14ac:dyDescent="0.25">
      <c r="A69" s="119"/>
      <c r="B69" s="23"/>
      <c r="C69" s="23"/>
      <c r="D69" s="23"/>
      <c r="E69" s="23"/>
      <c r="F69" s="23"/>
      <c r="G69" s="360"/>
      <c r="H69" s="360"/>
      <c r="I69" s="360"/>
      <c r="J69" s="360"/>
      <c r="K69" s="360"/>
      <c r="L69" s="360"/>
      <c r="M69" s="360"/>
      <c r="N69" s="360"/>
      <c r="O69" s="360"/>
      <c r="P69" s="360"/>
      <c r="Q69" s="360"/>
    </row>
    <row r="70" spans="1:17" x14ac:dyDescent="0.2">
      <c r="A70" s="360"/>
      <c r="B70" s="360"/>
      <c r="C70" s="360"/>
      <c r="D70" s="360"/>
      <c r="E70" s="360"/>
      <c r="F70" s="360"/>
      <c r="G70" s="360"/>
      <c r="H70" s="360"/>
      <c r="I70" s="360"/>
      <c r="J70" s="360"/>
      <c r="K70" s="360"/>
      <c r="L70" s="360"/>
      <c r="M70" s="360"/>
      <c r="N70" s="360"/>
      <c r="O70" s="360"/>
      <c r="P70" s="360"/>
      <c r="Q70" s="360"/>
    </row>
    <row r="71" spans="1:17" x14ac:dyDescent="0.2">
      <c r="A71" s="360"/>
      <c r="B71" s="360"/>
      <c r="C71" s="360"/>
      <c r="D71" s="360"/>
      <c r="E71" s="360"/>
      <c r="F71" s="360"/>
      <c r="G71" s="360"/>
      <c r="H71" s="360"/>
      <c r="I71" s="360"/>
      <c r="J71" s="360"/>
      <c r="K71" s="360"/>
      <c r="L71" s="360"/>
      <c r="M71" s="360"/>
      <c r="N71" s="360"/>
      <c r="O71" s="360"/>
      <c r="P71" s="360"/>
      <c r="Q71" s="360"/>
    </row>
    <row r="72" spans="1:17" x14ac:dyDescent="0.2">
      <c r="A72" s="360"/>
      <c r="B72" s="360"/>
      <c r="C72" s="360"/>
      <c r="D72" s="360"/>
      <c r="E72" s="360"/>
      <c r="F72" s="360"/>
      <c r="G72" s="360"/>
      <c r="H72" s="360"/>
      <c r="I72" s="360"/>
      <c r="J72" s="360"/>
      <c r="K72" s="360"/>
      <c r="L72" s="360"/>
      <c r="M72" s="360"/>
      <c r="N72" s="360"/>
      <c r="O72" s="360"/>
      <c r="P72" s="360"/>
      <c r="Q72" s="360"/>
    </row>
    <row r="73" spans="1:17" x14ac:dyDescent="0.2">
      <c r="A73" s="360"/>
      <c r="B73" s="360"/>
      <c r="C73" s="360"/>
      <c r="D73" s="360"/>
      <c r="E73" s="360"/>
      <c r="F73" s="360"/>
      <c r="G73" s="360"/>
      <c r="H73" s="360"/>
      <c r="I73" s="360"/>
      <c r="J73" s="360"/>
      <c r="K73" s="360"/>
      <c r="L73" s="360"/>
      <c r="M73" s="360"/>
      <c r="N73" s="360"/>
      <c r="O73" s="360"/>
      <c r="P73" s="360"/>
      <c r="Q73" s="360"/>
    </row>
    <row r="74" spans="1:17" x14ac:dyDescent="0.2">
      <c r="A74" s="360"/>
      <c r="B74" s="360"/>
      <c r="C74" s="360"/>
      <c r="D74" s="360"/>
      <c r="E74" s="360"/>
      <c r="F74" s="360"/>
      <c r="G74" s="360"/>
      <c r="H74" s="360"/>
      <c r="I74" s="360"/>
      <c r="J74" s="360"/>
      <c r="K74" s="360"/>
      <c r="L74" s="360"/>
      <c r="M74" s="360"/>
      <c r="N74" s="360"/>
      <c r="O74" s="360"/>
      <c r="P74" s="360"/>
      <c r="Q74" s="360"/>
    </row>
    <row r="75" spans="1:17" x14ac:dyDescent="0.2">
      <c r="A75" s="360"/>
      <c r="B75" s="360"/>
      <c r="C75" s="360"/>
      <c r="D75" s="360"/>
      <c r="E75" s="360"/>
      <c r="F75" s="360"/>
      <c r="G75" s="360"/>
      <c r="H75" s="360"/>
      <c r="I75" s="360"/>
      <c r="J75" s="360"/>
      <c r="K75" s="360"/>
      <c r="L75" s="360"/>
      <c r="M75" s="360"/>
      <c r="N75" s="360"/>
      <c r="O75" s="360"/>
      <c r="P75" s="360"/>
      <c r="Q75" s="360"/>
    </row>
    <row r="76" spans="1:17" x14ac:dyDescent="0.2">
      <c r="A76" s="360"/>
      <c r="B76" s="360"/>
      <c r="C76" s="360"/>
      <c r="D76" s="360"/>
      <c r="E76" s="360"/>
      <c r="F76" s="360"/>
      <c r="G76" s="360"/>
      <c r="H76" s="360"/>
      <c r="I76" s="360"/>
      <c r="J76" s="360"/>
      <c r="K76" s="360"/>
      <c r="L76" s="360"/>
      <c r="M76" s="360"/>
      <c r="N76" s="360"/>
      <c r="O76" s="360"/>
      <c r="P76" s="360"/>
      <c r="Q76" s="360"/>
    </row>
    <row r="77" spans="1:17" x14ac:dyDescent="0.2">
      <c r="A77" s="360"/>
      <c r="B77" s="360"/>
      <c r="C77" s="360"/>
      <c r="D77" s="360"/>
      <c r="E77" s="360"/>
      <c r="F77" s="360"/>
      <c r="G77" s="360"/>
      <c r="H77" s="360"/>
      <c r="I77" s="360"/>
      <c r="J77" s="360"/>
      <c r="K77" s="360"/>
      <c r="L77" s="360"/>
      <c r="M77" s="360"/>
      <c r="N77" s="360"/>
      <c r="O77" s="360"/>
      <c r="P77" s="360"/>
      <c r="Q77" s="360"/>
    </row>
    <row r="78" spans="1:17" x14ac:dyDescent="0.2">
      <c r="A78" s="360"/>
      <c r="B78" s="360"/>
      <c r="C78" s="360"/>
      <c r="D78" s="360"/>
      <c r="E78" s="360"/>
      <c r="F78" s="360"/>
      <c r="G78" s="360"/>
      <c r="H78" s="360"/>
      <c r="I78" s="360"/>
      <c r="J78" s="360"/>
      <c r="K78" s="360"/>
      <c r="L78" s="360"/>
      <c r="M78" s="360"/>
      <c r="N78" s="360"/>
      <c r="O78" s="360"/>
      <c r="P78" s="360"/>
      <c r="Q78" s="360"/>
    </row>
    <row r="79" spans="1:17" x14ac:dyDescent="0.2">
      <c r="A79" s="360"/>
      <c r="B79" s="360"/>
      <c r="C79" s="360"/>
      <c r="D79" s="360"/>
      <c r="E79" s="360"/>
      <c r="F79" s="360"/>
      <c r="G79" s="360"/>
      <c r="H79" s="360"/>
      <c r="I79" s="360"/>
      <c r="J79" s="360"/>
      <c r="K79" s="360"/>
      <c r="L79" s="360"/>
      <c r="M79" s="360"/>
      <c r="N79" s="360"/>
      <c r="O79" s="360"/>
      <c r="P79" s="360"/>
      <c r="Q79" s="360"/>
    </row>
    <row r="80" spans="1:17" x14ac:dyDescent="0.2">
      <c r="A80" s="360"/>
      <c r="B80" s="360"/>
      <c r="C80" s="360"/>
      <c r="D80" s="360"/>
      <c r="E80" s="360"/>
      <c r="F80" s="360"/>
      <c r="G80" s="360"/>
      <c r="H80" s="360"/>
      <c r="I80" s="360"/>
      <c r="J80" s="360"/>
      <c r="K80" s="360"/>
      <c r="L80" s="360"/>
      <c r="M80" s="360"/>
      <c r="N80" s="360"/>
      <c r="O80" s="360"/>
      <c r="P80" s="360"/>
      <c r="Q80" s="360"/>
    </row>
    <row r="81" spans="1:17" x14ac:dyDescent="0.2">
      <c r="A81" s="360"/>
      <c r="B81" s="360"/>
      <c r="C81" s="360"/>
      <c r="D81" s="360"/>
      <c r="E81" s="360"/>
      <c r="F81" s="360"/>
      <c r="G81" s="360"/>
      <c r="H81" s="360"/>
      <c r="I81" s="360"/>
      <c r="J81" s="360"/>
      <c r="K81" s="360"/>
      <c r="L81" s="360"/>
      <c r="M81" s="360"/>
      <c r="N81" s="360"/>
      <c r="O81" s="360"/>
      <c r="P81" s="360"/>
      <c r="Q81" s="360"/>
    </row>
    <row r="82" spans="1:17" x14ac:dyDescent="0.2">
      <c r="A82" s="360"/>
      <c r="B82" s="360"/>
      <c r="C82" s="360"/>
      <c r="D82" s="360"/>
      <c r="E82" s="360"/>
      <c r="F82" s="360"/>
      <c r="G82" s="360"/>
      <c r="H82" s="360"/>
      <c r="I82" s="360"/>
      <c r="J82" s="360"/>
      <c r="K82" s="360"/>
      <c r="L82" s="360"/>
      <c r="M82" s="360"/>
      <c r="N82" s="360"/>
      <c r="O82" s="360"/>
      <c r="P82" s="360"/>
      <c r="Q82" s="360"/>
    </row>
    <row r="83" spans="1:17" x14ac:dyDescent="0.2">
      <c r="A83" s="360"/>
      <c r="B83" s="360"/>
      <c r="C83" s="360"/>
      <c r="D83" s="360"/>
      <c r="E83" s="360"/>
      <c r="F83" s="360"/>
      <c r="G83" s="360"/>
      <c r="H83" s="360"/>
      <c r="I83" s="360"/>
      <c r="J83" s="360"/>
      <c r="K83" s="360"/>
      <c r="L83" s="360"/>
      <c r="M83" s="360"/>
      <c r="N83" s="360"/>
      <c r="O83" s="360"/>
      <c r="P83" s="360"/>
      <c r="Q83" s="360"/>
    </row>
    <row r="84" spans="1:17" x14ac:dyDescent="0.2">
      <c r="A84" s="360"/>
      <c r="B84" s="360"/>
      <c r="C84" s="360"/>
      <c r="D84" s="360"/>
      <c r="E84" s="360"/>
      <c r="F84" s="360"/>
      <c r="G84" s="360"/>
      <c r="H84" s="360"/>
      <c r="I84" s="360"/>
      <c r="J84" s="360"/>
      <c r="K84" s="360"/>
      <c r="L84" s="360"/>
      <c r="M84" s="360"/>
      <c r="N84" s="360"/>
      <c r="O84" s="360"/>
      <c r="P84" s="360"/>
      <c r="Q84" s="360"/>
    </row>
    <row r="85" spans="1:17" x14ac:dyDescent="0.2">
      <c r="A85" s="360"/>
      <c r="B85" s="360"/>
      <c r="C85" s="360"/>
      <c r="D85" s="360"/>
      <c r="E85" s="360"/>
      <c r="F85" s="360"/>
      <c r="G85" s="360"/>
      <c r="H85" s="360"/>
      <c r="I85" s="360"/>
      <c r="J85" s="360"/>
      <c r="K85" s="360"/>
      <c r="L85" s="360"/>
      <c r="M85" s="360"/>
      <c r="N85" s="360"/>
      <c r="O85" s="360"/>
      <c r="P85" s="360"/>
      <c r="Q85" s="360"/>
    </row>
    <row r="86" spans="1:17" x14ac:dyDescent="0.2">
      <c r="A86" s="360"/>
      <c r="B86" s="360"/>
      <c r="C86" s="360"/>
      <c r="D86" s="360"/>
      <c r="E86" s="360"/>
      <c r="F86" s="360"/>
      <c r="G86" s="360"/>
      <c r="H86" s="360"/>
      <c r="I86" s="360"/>
      <c r="J86" s="360"/>
      <c r="K86" s="360"/>
      <c r="L86" s="360"/>
      <c r="M86" s="360"/>
      <c r="N86" s="360"/>
      <c r="O86" s="360"/>
      <c r="P86" s="360"/>
      <c r="Q86" s="360"/>
    </row>
    <row r="87" spans="1:17" x14ac:dyDescent="0.2">
      <c r="A87" s="360"/>
      <c r="B87" s="360"/>
      <c r="C87" s="360"/>
      <c r="D87" s="360"/>
      <c r="E87" s="360"/>
      <c r="F87" s="360"/>
      <c r="G87" s="360"/>
      <c r="H87" s="360"/>
      <c r="I87" s="360"/>
      <c r="J87" s="360"/>
      <c r="K87" s="360"/>
      <c r="L87" s="360"/>
      <c r="M87" s="360"/>
      <c r="N87" s="360"/>
      <c r="O87" s="360"/>
      <c r="P87" s="360"/>
      <c r="Q87" s="360"/>
    </row>
    <row r="88" spans="1:17" x14ac:dyDescent="0.2">
      <c r="A88" s="360"/>
      <c r="B88" s="360"/>
      <c r="C88" s="360"/>
      <c r="D88" s="360"/>
      <c r="E88" s="360"/>
      <c r="F88" s="360"/>
      <c r="G88" s="360"/>
      <c r="H88" s="360"/>
      <c r="I88" s="360"/>
      <c r="J88" s="360"/>
      <c r="K88" s="360"/>
      <c r="L88" s="360"/>
      <c r="M88" s="360"/>
      <c r="N88" s="360"/>
      <c r="O88" s="360"/>
      <c r="P88" s="360"/>
      <c r="Q88" s="360"/>
    </row>
    <row r="89" spans="1:17" x14ac:dyDescent="0.2">
      <c r="A89" s="360"/>
      <c r="B89" s="360"/>
      <c r="C89" s="360"/>
      <c r="D89" s="360"/>
      <c r="E89" s="360"/>
      <c r="F89" s="360"/>
      <c r="G89" s="360"/>
      <c r="H89" s="360"/>
      <c r="I89" s="360"/>
      <c r="J89" s="360"/>
      <c r="K89" s="360"/>
      <c r="L89" s="360"/>
      <c r="M89" s="360"/>
      <c r="N89" s="360"/>
      <c r="O89" s="360"/>
      <c r="P89" s="360"/>
      <c r="Q89" s="360"/>
    </row>
    <row r="90" spans="1:17" x14ac:dyDescent="0.2">
      <c r="A90" s="360"/>
      <c r="B90" s="360"/>
      <c r="C90" s="360"/>
      <c r="D90" s="360"/>
      <c r="E90" s="360"/>
      <c r="F90" s="360"/>
      <c r="G90" s="360"/>
      <c r="H90" s="360"/>
      <c r="I90" s="360"/>
      <c r="J90" s="360"/>
      <c r="K90" s="360"/>
      <c r="L90" s="360"/>
      <c r="M90" s="360"/>
      <c r="N90" s="360"/>
      <c r="O90" s="360"/>
      <c r="P90" s="360"/>
      <c r="Q90" s="360"/>
    </row>
    <row r="91" spans="1:17" x14ac:dyDescent="0.2">
      <c r="A91" s="360"/>
      <c r="B91" s="360"/>
      <c r="C91" s="360"/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</row>
    <row r="92" spans="1:17" x14ac:dyDescent="0.2">
      <c r="A92" s="360"/>
      <c r="B92" s="360"/>
      <c r="C92" s="360"/>
      <c r="D92" s="360"/>
      <c r="E92" s="360"/>
      <c r="F92" s="360"/>
      <c r="G92" s="360"/>
      <c r="H92" s="360"/>
      <c r="I92" s="360"/>
      <c r="J92" s="360"/>
      <c r="K92" s="360"/>
      <c r="L92" s="360"/>
      <c r="M92" s="360"/>
      <c r="N92" s="360"/>
      <c r="O92" s="360"/>
      <c r="P92" s="360"/>
      <c r="Q92" s="360"/>
    </row>
    <row r="93" spans="1:17" x14ac:dyDescent="0.2">
      <c r="A93" s="360"/>
      <c r="B93" s="360"/>
      <c r="C93" s="360"/>
      <c r="D93" s="360"/>
      <c r="E93" s="360"/>
      <c r="F93" s="360"/>
      <c r="G93" s="360"/>
      <c r="H93" s="360"/>
      <c r="I93" s="360"/>
      <c r="J93" s="360"/>
      <c r="K93" s="360"/>
      <c r="L93" s="360"/>
      <c r="M93" s="360"/>
      <c r="N93" s="360"/>
      <c r="O93" s="360"/>
      <c r="P93" s="360"/>
      <c r="Q93" s="360"/>
    </row>
    <row r="94" spans="1:17" x14ac:dyDescent="0.2">
      <c r="A94" s="360"/>
      <c r="B94" s="360"/>
      <c r="C94" s="360"/>
      <c r="D94" s="360"/>
      <c r="E94" s="360"/>
      <c r="F94" s="360"/>
      <c r="G94" s="360"/>
      <c r="H94" s="360"/>
      <c r="I94" s="360"/>
      <c r="J94" s="360"/>
      <c r="K94" s="360"/>
      <c r="L94" s="360"/>
      <c r="M94" s="360"/>
      <c r="N94" s="360"/>
      <c r="O94" s="360"/>
      <c r="P94" s="360"/>
      <c r="Q94" s="360"/>
    </row>
    <row r="95" spans="1:17" x14ac:dyDescent="0.2">
      <c r="A95" s="360"/>
      <c r="B95" s="360"/>
      <c r="C95" s="360"/>
      <c r="D95" s="360"/>
      <c r="E95" s="360"/>
      <c r="F95" s="360"/>
      <c r="G95" s="360"/>
      <c r="H95" s="360"/>
      <c r="I95" s="360"/>
      <c r="J95" s="360"/>
      <c r="K95" s="360"/>
      <c r="L95" s="360"/>
      <c r="M95" s="360"/>
      <c r="N95" s="360"/>
      <c r="O95" s="360"/>
      <c r="P95" s="360"/>
      <c r="Q95" s="360"/>
    </row>
    <row r="96" spans="1:17" x14ac:dyDescent="0.2">
      <c r="A96" s="360"/>
      <c r="B96" s="360"/>
      <c r="C96" s="360"/>
      <c r="D96" s="360"/>
      <c r="E96" s="360"/>
      <c r="F96" s="360"/>
      <c r="G96" s="360"/>
      <c r="H96" s="360"/>
      <c r="I96" s="360"/>
      <c r="J96" s="360"/>
      <c r="K96" s="360"/>
      <c r="L96" s="360"/>
      <c r="M96" s="360"/>
      <c r="N96" s="360"/>
      <c r="O96" s="360"/>
      <c r="P96" s="360"/>
      <c r="Q96" s="360"/>
    </row>
    <row r="97" spans="1:17" x14ac:dyDescent="0.2">
      <c r="A97" s="360"/>
      <c r="B97" s="360"/>
      <c r="C97" s="360"/>
      <c r="D97" s="360"/>
      <c r="E97" s="360"/>
      <c r="F97" s="360"/>
      <c r="G97" s="360"/>
      <c r="H97" s="360"/>
      <c r="I97" s="360"/>
      <c r="J97" s="360"/>
      <c r="K97" s="360"/>
      <c r="L97" s="360"/>
      <c r="M97" s="360"/>
      <c r="N97" s="360"/>
      <c r="O97" s="360"/>
      <c r="P97" s="360"/>
      <c r="Q97" s="360"/>
    </row>
    <row r="98" spans="1:17" x14ac:dyDescent="0.2">
      <c r="A98" s="360"/>
      <c r="B98" s="360"/>
      <c r="C98" s="360"/>
      <c r="D98" s="360"/>
      <c r="E98" s="360"/>
      <c r="F98" s="360"/>
      <c r="G98" s="360"/>
      <c r="H98" s="360"/>
      <c r="I98" s="360"/>
      <c r="J98" s="360"/>
      <c r="K98" s="360"/>
      <c r="L98" s="360"/>
      <c r="M98" s="360"/>
      <c r="N98" s="360"/>
      <c r="O98" s="360"/>
      <c r="P98" s="360"/>
      <c r="Q98" s="360"/>
    </row>
    <row r="99" spans="1:17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0"/>
      <c r="P99" s="360"/>
      <c r="Q99" s="360"/>
    </row>
    <row r="100" spans="1:17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x14ac:dyDescent="0.2">
      <c r="A102" s="360"/>
      <c r="B102" s="360"/>
      <c r="C102" s="360"/>
      <c r="D102" s="360"/>
      <c r="E102" s="360"/>
      <c r="F102" s="360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x14ac:dyDescent="0.2">
      <c r="A103" s="363"/>
      <c r="B103" s="360"/>
      <c r="C103" s="360"/>
      <c r="D103" s="360"/>
      <c r="E103" s="360"/>
      <c r="F103" s="360"/>
      <c r="G103" s="360"/>
      <c r="H103" s="360"/>
      <c r="I103" s="360"/>
      <c r="J103" s="360"/>
      <c r="K103" s="360"/>
      <c r="L103" s="360"/>
      <c r="M103" s="360"/>
      <c r="N103" s="360"/>
      <c r="O103" s="360"/>
      <c r="P103" s="360"/>
      <c r="Q103" s="360"/>
    </row>
  </sheetData>
  <mergeCells count="4">
    <mergeCell ref="P1:Q1"/>
    <mergeCell ref="A5:Q5"/>
    <mergeCell ref="A6:Q6"/>
    <mergeCell ref="O52:Q52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1" manualBreakCount="1">
    <brk id="53" max="16383" man="1"/>
  </row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7"/>
  <sheetViews>
    <sheetView zoomScale="70" zoomScaleNormal="70" zoomScalePageLayoutView="65" workbookViewId="0"/>
  </sheetViews>
  <sheetFormatPr defaultColWidth="9.140625" defaultRowHeight="15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5.75" x14ac:dyDescent="0.25">
      <c r="A1" s="111" t="s">
        <v>266</v>
      </c>
      <c r="B1" s="112"/>
      <c r="C1" s="113"/>
      <c r="D1" s="114"/>
      <c r="E1" s="114"/>
      <c r="F1" s="114"/>
      <c r="G1" s="114"/>
      <c r="H1" s="114"/>
      <c r="I1" s="114"/>
      <c r="J1" s="115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5">
      <c r="A2" s="111"/>
      <c r="B2" s="112"/>
      <c r="C2" s="113"/>
      <c r="D2" s="114"/>
      <c r="E2" s="114"/>
      <c r="F2" s="114"/>
      <c r="G2" s="114"/>
      <c r="H2" s="114"/>
      <c r="I2" s="114"/>
      <c r="J2" s="115"/>
      <c r="K2" s="31"/>
      <c r="L2" s="31"/>
      <c r="M2" s="31"/>
      <c r="N2" s="31"/>
      <c r="O2" s="31"/>
      <c r="P2" s="300"/>
      <c r="Q2" s="300"/>
    </row>
    <row r="3" spans="1:17" ht="15" customHeight="1" x14ac:dyDescent="0.2">
      <c r="A3" s="112"/>
      <c r="B3" s="112"/>
      <c r="C3" s="112"/>
      <c r="D3" s="112"/>
      <c r="E3" s="112"/>
      <c r="F3" s="112"/>
      <c r="G3" s="112"/>
      <c r="H3" s="112"/>
      <c r="I3" s="112"/>
      <c r="J3" s="112"/>
      <c r="K3" s="23"/>
      <c r="L3" s="23"/>
      <c r="M3" s="23"/>
      <c r="N3" s="23"/>
      <c r="O3" s="23"/>
      <c r="P3" s="23"/>
      <c r="Q3" s="23"/>
    </row>
    <row r="4" spans="1:17" x14ac:dyDescent="0.2">
      <c r="A4" s="485" t="s">
        <v>203</v>
      </c>
      <c r="B4" s="485"/>
      <c r="C4" s="485"/>
      <c r="D4" s="485"/>
      <c r="E4" s="485"/>
      <c r="F4" s="485"/>
      <c r="G4" s="485"/>
      <c r="H4" s="485"/>
      <c r="I4" s="485"/>
      <c r="J4" s="485"/>
      <c r="K4" s="485"/>
      <c r="L4" s="485"/>
      <c r="M4" s="485"/>
      <c r="N4" s="485"/>
      <c r="O4" s="485"/>
      <c r="P4" s="485"/>
      <c r="Q4" s="485"/>
    </row>
    <row r="5" spans="1:17" x14ac:dyDescent="0.2">
      <c r="A5" s="485" t="s">
        <v>140</v>
      </c>
      <c r="B5" s="485"/>
      <c r="C5" s="485"/>
      <c r="D5" s="485"/>
      <c r="E5" s="485"/>
      <c r="F5" s="485"/>
      <c r="G5" s="485"/>
      <c r="H5" s="485"/>
      <c r="I5" s="485"/>
      <c r="J5" s="485"/>
      <c r="K5" s="485"/>
      <c r="L5" s="485"/>
      <c r="M5" s="485"/>
      <c r="N5" s="485"/>
      <c r="O5" s="485"/>
      <c r="P5" s="485"/>
      <c r="Q5" s="485"/>
    </row>
    <row r="6" spans="1:17" ht="15" customHeight="1" x14ac:dyDescent="0.25">
      <c r="A6" s="111"/>
      <c r="B6" s="296"/>
      <c r="C6" s="296"/>
      <c r="D6" s="296"/>
      <c r="E6" s="296"/>
      <c r="F6" s="296"/>
      <c r="G6" s="296"/>
      <c r="H6" s="296"/>
      <c r="I6" s="296"/>
      <c r="J6" s="296"/>
      <c r="K6" s="23"/>
      <c r="L6" s="23"/>
      <c r="M6" s="23"/>
      <c r="N6" s="23"/>
      <c r="O6" s="23"/>
      <c r="P6" s="23"/>
      <c r="Q6" s="23"/>
    </row>
    <row r="7" spans="1:17" ht="18" x14ac:dyDescent="0.2">
      <c r="A7" s="112"/>
      <c r="B7" s="116"/>
      <c r="C7" s="116"/>
      <c r="D7" s="116"/>
      <c r="E7" s="116"/>
      <c r="F7" s="116"/>
      <c r="G7" s="116"/>
      <c r="H7" s="116"/>
      <c r="I7" s="116"/>
      <c r="J7" s="116"/>
      <c r="K7" s="23"/>
      <c r="L7" s="23"/>
      <c r="M7" s="23"/>
      <c r="N7" s="23"/>
      <c r="O7" s="23"/>
      <c r="P7" s="23"/>
      <c r="Q7" s="23"/>
    </row>
    <row r="8" spans="1:17" ht="15" customHeight="1" x14ac:dyDescent="0.2">
      <c r="A8" s="112"/>
      <c r="B8" s="116"/>
      <c r="C8" s="116"/>
      <c r="D8" s="116"/>
      <c r="E8" s="116"/>
      <c r="F8" s="116"/>
      <c r="G8" s="116"/>
      <c r="H8" s="116"/>
      <c r="I8" s="116"/>
      <c r="J8" s="116"/>
      <c r="K8" s="23"/>
      <c r="L8" s="23"/>
      <c r="M8" s="23"/>
      <c r="N8" s="23"/>
      <c r="O8" s="23"/>
      <c r="P8" s="23"/>
      <c r="Q8" s="23"/>
    </row>
    <row r="9" spans="1:17" ht="15" customHeight="1" x14ac:dyDescent="0.2">
      <c r="A9" s="112"/>
      <c r="B9" s="116"/>
      <c r="C9" s="116"/>
      <c r="D9" s="116"/>
      <c r="E9" s="116"/>
      <c r="F9" s="116"/>
      <c r="G9" s="116"/>
      <c r="H9" s="116"/>
      <c r="I9" s="116"/>
      <c r="J9" s="116"/>
      <c r="K9" s="23"/>
      <c r="L9" s="23"/>
      <c r="M9" s="23"/>
      <c r="N9" s="23"/>
      <c r="O9" s="23"/>
      <c r="P9" s="23"/>
      <c r="Q9" s="23"/>
    </row>
    <row r="10" spans="1:17" ht="15" customHeight="1" x14ac:dyDescent="0.2">
      <c r="A10" s="112"/>
      <c r="B10" s="116"/>
      <c r="C10" s="116"/>
      <c r="D10" s="116"/>
      <c r="E10" s="116"/>
      <c r="F10" s="116"/>
      <c r="G10" s="116"/>
      <c r="H10" s="116"/>
      <c r="I10" s="116"/>
      <c r="J10" s="116"/>
      <c r="K10" s="23"/>
      <c r="L10" s="23"/>
      <c r="M10" s="23"/>
      <c r="N10" s="23"/>
      <c r="O10" s="23"/>
      <c r="P10" s="23"/>
      <c r="Q10" s="23"/>
    </row>
    <row r="11" spans="1:17" ht="15.75" x14ac:dyDescent="0.25">
      <c r="A11" s="117" t="s">
        <v>272</v>
      </c>
      <c r="B11" s="112"/>
      <c r="C11" s="112"/>
      <c r="D11" s="112"/>
      <c r="E11" s="112"/>
      <c r="F11" s="112"/>
      <c r="G11" s="112"/>
      <c r="H11" s="112"/>
      <c r="I11" s="112"/>
      <c r="J11" s="112"/>
      <c r="K11" s="23"/>
      <c r="L11" s="23"/>
      <c r="M11" s="23"/>
      <c r="N11" s="23"/>
      <c r="O11" s="23"/>
      <c r="P11" s="23"/>
      <c r="Q11" s="23"/>
    </row>
    <row r="12" spans="1:17" ht="15" customHeight="1" thickBot="1" x14ac:dyDescent="0.25">
      <c r="A12" s="235"/>
      <c r="B12" s="236"/>
      <c r="C12" s="236"/>
      <c r="D12" s="236"/>
      <c r="E12" s="236"/>
      <c r="F12" s="236"/>
      <c r="G12" s="236"/>
      <c r="H12" s="236"/>
      <c r="I12" s="236"/>
      <c r="J12" s="236"/>
      <c r="K12" s="236"/>
      <c r="L12" s="235"/>
      <c r="M12" s="235"/>
      <c r="N12" s="235"/>
      <c r="O12" s="235"/>
      <c r="P12" s="235"/>
      <c r="Q12" s="235"/>
    </row>
    <row r="13" spans="1:17" ht="47.25" x14ac:dyDescent="0.25">
      <c r="A13" s="225"/>
      <c r="B13" s="225"/>
      <c r="C13" s="226" t="s">
        <v>1</v>
      </c>
      <c r="D13" s="226" t="s">
        <v>2</v>
      </c>
      <c r="E13" s="226" t="s">
        <v>3</v>
      </c>
      <c r="F13" s="226" t="s">
        <v>4</v>
      </c>
      <c r="G13" s="226" t="s">
        <v>5</v>
      </c>
      <c r="H13" s="226" t="s">
        <v>6</v>
      </c>
      <c r="I13" s="226" t="s">
        <v>17</v>
      </c>
      <c r="J13" s="226" t="s">
        <v>7</v>
      </c>
      <c r="K13" s="226" t="s">
        <v>8</v>
      </c>
      <c r="L13" s="226" t="s">
        <v>9</v>
      </c>
      <c r="M13" s="226" t="s">
        <v>10</v>
      </c>
      <c r="N13" s="226" t="s">
        <v>11</v>
      </c>
      <c r="O13" s="226" t="s">
        <v>12</v>
      </c>
      <c r="P13" s="226" t="s">
        <v>13</v>
      </c>
      <c r="Q13" s="226" t="s">
        <v>14</v>
      </c>
    </row>
    <row r="14" spans="1:17" ht="15" customHeight="1" x14ac:dyDescent="0.2">
      <c r="A14" s="31"/>
      <c r="B14" s="31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</row>
    <row r="15" spans="1:17" ht="15.75" x14ac:dyDescent="0.25">
      <c r="A15" s="31"/>
      <c r="B15" s="218" t="s">
        <v>54</v>
      </c>
      <c r="C15" s="326">
        <f>data!U50</f>
        <v>0.1106426243234353</v>
      </c>
      <c r="D15" s="326">
        <f>data!V50</f>
        <v>0.1684717208182912</v>
      </c>
      <c r="E15" s="326">
        <f>data!W50</f>
        <v>0.12557002180953009</v>
      </c>
      <c r="F15" s="326">
        <f>data!X50</f>
        <v>0.1348314606741573</v>
      </c>
      <c r="G15" s="326">
        <f>data!Y50</f>
        <v>0.14583972981271109</v>
      </c>
      <c r="H15" s="326">
        <f>data!Z50</f>
        <v>0.11607428754402818</v>
      </c>
      <c r="I15" s="326">
        <f>data!AA50</f>
        <v>0.11836242109171927</v>
      </c>
      <c r="J15" s="326">
        <f>data!AB50</f>
        <v>0.11365381661803103</v>
      </c>
      <c r="K15" s="326">
        <f>data!AC50</f>
        <v>0.14597174136801722</v>
      </c>
      <c r="L15" s="326">
        <f>data!AD50</f>
        <v>0.13962915697019745</v>
      </c>
      <c r="M15" s="326">
        <f>data!AE50</f>
        <v>9.0090090090090086E-2</v>
      </c>
      <c r="N15" s="326">
        <f>data!AF50</f>
        <v>8.9126559714795009E-2</v>
      </c>
      <c r="O15" s="326">
        <f>data!AG50</f>
        <v>0.12827822120866592</v>
      </c>
      <c r="P15" s="326">
        <f>data!AH50</f>
        <v>0.19500780031201248</v>
      </c>
      <c r="Q15" s="432">
        <f>data!AI50</f>
        <v>0.1289273864926852</v>
      </c>
    </row>
    <row r="16" spans="1:17" ht="15.75" x14ac:dyDescent="0.25">
      <c r="A16" s="31"/>
      <c r="B16" s="218" t="s">
        <v>55</v>
      </c>
      <c r="C16" s="326">
        <f>data!U51</f>
        <v>7.476635514018691E-2</v>
      </c>
      <c r="D16" s="326">
        <f>data!V51</f>
        <v>0.13891935365942823</v>
      </c>
      <c r="E16" s="326">
        <f>data!W51</f>
        <v>0.1261488556496666</v>
      </c>
      <c r="F16" s="326">
        <f>data!X51</f>
        <v>9.6655146154296767E-2</v>
      </c>
      <c r="G16" s="326">
        <f>data!Y51</f>
        <v>0.112139052425007</v>
      </c>
      <c r="H16" s="326">
        <f>data!Z51</f>
        <v>7.744031429434875E-2</v>
      </c>
      <c r="I16" s="326">
        <f>data!AA51</f>
        <v>6.3155235569028675E-2</v>
      </c>
      <c r="J16" s="326">
        <f>data!AB51</f>
        <v>8.2355948087354108E-2</v>
      </c>
      <c r="K16" s="326">
        <f>data!AC51</f>
        <v>8.2404848151899607E-2</v>
      </c>
      <c r="L16" s="326">
        <f>data!AD51</f>
        <v>9.2940613681405049E-2</v>
      </c>
      <c r="M16" s="326">
        <f>data!AE51</f>
        <v>4.2034468263976457E-2</v>
      </c>
      <c r="N16" s="326">
        <f>data!AF51</f>
        <v>8.5034013605442174E-2</v>
      </c>
      <c r="O16" s="326">
        <f>data!AG51</f>
        <v>8.5906180038527624E-2</v>
      </c>
      <c r="P16" s="326">
        <f>data!AH51</f>
        <v>0.14603870025556773</v>
      </c>
      <c r="Q16" s="432">
        <f>data!AI51</f>
        <v>8.5351519929274339E-2</v>
      </c>
    </row>
    <row r="17" spans="1:17" ht="15.75" x14ac:dyDescent="0.25">
      <c r="A17" s="41"/>
      <c r="B17" s="219" t="s">
        <v>15</v>
      </c>
      <c r="C17" s="326">
        <f>data!U52</f>
        <v>9.169005938694616E-2</v>
      </c>
      <c r="D17" s="326">
        <f>data!V52</f>
        <v>0.15301048121796343</v>
      </c>
      <c r="E17" s="326">
        <f>data!W52</f>
        <v>0.12587324564163888</v>
      </c>
      <c r="F17" s="326">
        <f>data!X52</f>
        <v>0.11486859033265943</v>
      </c>
      <c r="G17" s="326">
        <f>data!Y52</f>
        <v>0.12822391559202814</v>
      </c>
      <c r="H17" s="326">
        <f>data!Z52</f>
        <v>9.6198694029850748E-2</v>
      </c>
      <c r="I17" s="326">
        <f>data!AA52</f>
        <v>8.9413842587482056E-2</v>
      </c>
      <c r="J17" s="326">
        <f>data!AB52</f>
        <v>9.7391099043796489E-2</v>
      </c>
      <c r="K17" s="326">
        <f>data!AC52</f>
        <v>0.11281830879982808</v>
      </c>
      <c r="L17" s="326">
        <f>data!AD52</f>
        <v>0.1151892394648351</v>
      </c>
      <c r="M17" s="326">
        <f>data!AE52</f>
        <v>6.5231572080887146E-2</v>
      </c>
      <c r="N17" s="326">
        <f>data!AF52</f>
        <v>8.7032201914708437E-2</v>
      </c>
      <c r="O17" s="326">
        <f>data!AG52</f>
        <v>0.10613111274389746</v>
      </c>
      <c r="P17" s="326">
        <f>data!AH52</f>
        <v>0.16971525551574582</v>
      </c>
      <c r="Q17" s="432">
        <f>data!AI52</f>
        <v>0.10617009981904275</v>
      </c>
    </row>
    <row r="18" spans="1:17" ht="15" customHeight="1" thickBot="1" x14ac:dyDescent="0.25">
      <c r="A18" s="220"/>
      <c r="B18" s="221"/>
      <c r="C18" s="221"/>
      <c r="D18" s="221"/>
      <c r="E18" s="221"/>
      <c r="F18" s="221"/>
      <c r="G18" s="221"/>
      <c r="H18" s="221"/>
      <c r="I18" s="221"/>
      <c r="J18" s="221"/>
      <c r="K18" s="221"/>
      <c r="L18" s="221"/>
      <c r="M18" s="221"/>
      <c r="N18" s="221"/>
      <c r="O18" s="221"/>
      <c r="P18" s="221"/>
      <c r="Q18" s="221"/>
    </row>
    <row r="19" spans="1:17" ht="15" customHeight="1" x14ac:dyDescent="0.2">
      <c r="A19" s="304"/>
      <c r="B19" s="348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5">
      <c r="A20" s="23" t="s">
        <v>100</v>
      </c>
      <c r="B20" s="349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5">
      <c r="A23" s="118" t="s">
        <v>273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476" t="s">
        <v>89</v>
      </c>
      <c r="P53" s="476"/>
      <c r="Q53" s="476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  <row r="55" spans="1:17" ht="15.75" x14ac:dyDescent="0.25">
      <c r="A55" s="111" t="s">
        <v>274</v>
      </c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</row>
    <row r="56" spans="1:17" ht="15" customHeight="1" x14ac:dyDescent="0.2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</row>
    <row r="57" spans="1:17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17" ht="15" customHeight="1" x14ac:dyDescent="0.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17" ht="15" customHeight="1" x14ac:dyDescent="0.25">
      <c r="A59" s="119" t="s">
        <v>275</v>
      </c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</row>
    <row r="60" spans="1:17" ht="15" customHeight="1" x14ac:dyDescent="0.2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17" ht="15" customHeight="1" x14ac:dyDescent="0.2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</row>
    <row r="62" spans="1:17" ht="15" customHeigh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17" ht="15" customHeigh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17" ht="15" customHeight="1" x14ac:dyDescent="0.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ht="15" customHeight="1" x14ac:dyDescent="0.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ht="15" customHeight="1" x14ac:dyDescent="0.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ht="1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ht="15" customHeight="1" x14ac:dyDescent="0.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ht="1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ht="1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ht="1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ht="1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ht="1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ht="1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ht="1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ht="1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ht="1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ht="1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ht="1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ht="1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ht="1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1:17" ht="1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1:17" ht="1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1:17" ht="1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476" t="s">
        <v>89</v>
      </c>
      <c r="P86" s="476"/>
      <c r="Q86" s="476"/>
    </row>
    <row r="87" spans="1:17" ht="15" customHeight="1" x14ac:dyDescent="0.2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1:17" ht="15" customHeight="1" x14ac:dyDescent="0.25">
      <c r="A88" s="327" t="s">
        <v>274</v>
      </c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359"/>
      <c r="Q88" s="359"/>
    </row>
    <row r="89" spans="1:17" ht="15" customHeight="1" x14ac:dyDescent="0.2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359"/>
      <c r="Q89" s="359"/>
    </row>
    <row r="90" spans="1:17" ht="15" customHeight="1" x14ac:dyDescent="0.2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359"/>
      <c r="Q90" s="359"/>
    </row>
    <row r="91" spans="1:17" ht="15" customHeight="1" x14ac:dyDescent="0.25">
      <c r="A91" s="119" t="s">
        <v>315</v>
      </c>
      <c r="B91" s="39"/>
      <c r="C91" s="40"/>
      <c r="D91" s="41"/>
      <c r="E91" s="41"/>
      <c r="F91" s="41"/>
      <c r="G91" s="41"/>
      <c r="H91" s="41"/>
      <c r="I91" s="41"/>
      <c r="J91" s="41"/>
      <c r="K91" s="41"/>
      <c r="L91" s="36"/>
      <c r="M91" s="36"/>
      <c r="N91" s="36"/>
      <c r="O91" s="36"/>
      <c r="P91" s="36"/>
      <c r="Q91" s="36"/>
    </row>
    <row r="92" spans="1:17" ht="15" customHeight="1" thickBot="1" x14ac:dyDescent="0.25">
      <c r="A92" s="223"/>
      <c r="B92" s="223"/>
      <c r="C92" s="224"/>
      <c r="D92" s="220"/>
      <c r="E92" s="220"/>
      <c r="F92" s="220"/>
      <c r="G92" s="220"/>
      <c r="H92" s="220"/>
      <c r="I92" s="220"/>
      <c r="J92" s="220"/>
      <c r="K92" s="220"/>
      <c r="L92" s="220"/>
      <c r="M92" s="220"/>
      <c r="N92" s="220"/>
      <c r="O92" s="220"/>
      <c r="P92" s="41"/>
      <c r="Q92" s="41"/>
    </row>
    <row r="93" spans="1:17" ht="15" customHeight="1" x14ac:dyDescent="0.25">
      <c r="A93" s="225"/>
      <c r="B93" s="225"/>
      <c r="C93" s="226" t="s">
        <v>302</v>
      </c>
      <c r="D93" s="226" t="s">
        <v>303</v>
      </c>
      <c r="E93" s="226" t="s">
        <v>304</v>
      </c>
      <c r="F93" s="226" t="s">
        <v>305</v>
      </c>
      <c r="G93" s="226" t="s">
        <v>306</v>
      </c>
      <c r="H93" s="226" t="s">
        <v>307</v>
      </c>
      <c r="I93" s="226" t="s">
        <v>308</v>
      </c>
      <c r="J93" s="226" t="s">
        <v>309</v>
      </c>
      <c r="K93" s="226" t="s">
        <v>310</v>
      </c>
      <c r="L93" s="226" t="s">
        <v>333</v>
      </c>
      <c r="M93" s="226" t="s">
        <v>389</v>
      </c>
      <c r="N93" s="226" t="s">
        <v>393</v>
      </c>
      <c r="O93" s="226" t="s">
        <v>431</v>
      </c>
      <c r="P93" s="361"/>
      <c r="Q93" s="361"/>
    </row>
    <row r="94" spans="1:17" ht="15" customHeight="1" x14ac:dyDescent="0.25">
      <c r="A94" s="31"/>
      <c r="B94" s="31"/>
      <c r="C94" s="31"/>
      <c r="D94" s="31"/>
      <c r="E94" s="31"/>
      <c r="F94" s="31"/>
      <c r="G94" s="31"/>
      <c r="H94" s="33"/>
      <c r="I94" s="31"/>
      <c r="J94" s="31"/>
      <c r="K94" s="31"/>
      <c r="L94" s="31"/>
      <c r="M94" s="31"/>
      <c r="N94" s="412"/>
      <c r="O94" s="412"/>
      <c r="P94" s="41"/>
      <c r="Q94" s="41"/>
    </row>
    <row r="95" spans="1:17" ht="15" customHeight="1" x14ac:dyDescent="0.25">
      <c r="A95" s="31"/>
      <c r="B95" s="218" t="s">
        <v>54</v>
      </c>
      <c r="C95" s="326">
        <f>TSData!C13</f>
        <v>0.19405582396446316</v>
      </c>
      <c r="D95" s="326">
        <f>TSData!D13</f>
        <v>0.1909184896960168</v>
      </c>
      <c r="E95" s="326">
        <f>TSData!E13</f>
        <v>0.20669854529596962</v>
      </c>
      <c r="F95" s="326">
        <f>TSData!F13</f>
        <v>0.20572070025899405</v>
      </c>
      <c r="G95" s="326">
        <f>TSData!G13</f>
        <v>0.18568592747945664</v>
      </c>
      <c r="H95" s="326">
        <f>TSData!H13</f>
        <v>0.16332474074657116</v>
      </c>
      <c r="I95" s="326">
        <f>TSData!I13</f>
        <v>0.14157611517683238</v>
      </c>
      <c r="J95" s="326">
        <f>TSData!J13</f>
        <v>0.13360869931720476</v>
      </c>
      <c r="K95" s="326">
        <f>TSData!K13</f>
        <v>0.14022363763839671</v>
      </c>
      <c r="L95" s="326">
        <f>TSData!L13</f>
        <v>0.1516377885385933</v>
      </c>
      <c r="M95" s="326">
        <f>TSData!M13</f>
        <v>0.15348720758509832</v>
      </c>
      <c r="N95" s="326">
        <f>TSData!N13</f>
        <v>0.14002017774216999</v>
      </c>
      <c r="O95" s="326">
        <f>TSData!O13</f>
        <v>0.1289273864926852</v>
      </c>
      <c r="P95" s="323"/>
      <c r="Q95" s="324"/>
    </row>
    <row r="96" spans="1:17" ht="15" customHeight="1" x14ac:dyDescent="0.25">
      <c r="A96" s="31"/>
      <c r="B96" s="218" t="s">
        <v>55</v>
      </c>
      <c r="C96" s="326">
        <f>TSData!C14</f>
        <v>8.6807202626036473E-2</v>
      </c>
      <c r="D96" s="326">
        <f>TSData!D14</f>
        <v>7.6237762738174203E-2</v>
      </c>
      <c r="E96" s="326">
        <f>TSData!E14</f>
        <v>8.8953650911986717E-2</v>
      </c>
      <c r="F96" s="326">
        <f>TSData!F14</f>
        <v>9.83965603633601E-2</v>
      </c>
      <c r="G96" s="326">
        <f>TSData!G14</f>
        <v>9.7498721815537176E-2</v>
      </c>
      <c r="H96" s="326">
        <f>TSData!H14</f>
        <v>8.8562099629492894E-2</v>
      </c>
      <c r="I96" s="326">
        <f>TSData!I14</f>
        <v>8.1349815298942085E-2</v>
      </c>
      <c r="J96" s="326">
        <f>TSData!J14</f>
        <v>8.1774824696362949E-2</v>
      </c>
      <c r="K96" s="326">
        <f>TSData!K14</f>
        <v>7.7189990296115507E-2</v>
      </c>
      <c r="L96" s="326">
        <f>TSData!L14</f>
        <v>8.2703318227138375E-2</v>
      </c>
      <c r="M96" s="326">
        <f>TSData!M14</f>
        <v>9.5497730908616019E-2</v>
      </c>
      <c r="N96" s="326">
        <f>TSData!N14</f>
        <v>9.3721820128407338E-2</v>
      </c>
      <c r="O96" s="326">
        <f>TSData!O14</f>
        <v>8.5351519929274339E-2</v>
      </c>
      <c r="P96" s="323"/>
      <c r="Q96" s="324"/>
    </row>
    <row r="97" spans="1:17" ht="15" customHeight="1" x14ac:dyDescent="0.25">
      <c r="A97" s="41"/>
      <c r="B97" s="219" t="s">
        <v>15</v>
      </c>
      <c r="C97" s="326">
        <f>TSData!C15</f>
        <v>0.13540715530837552</v>
      </c>
      <c r="D97" s="326">
        <f>TSData!D15</f>
        <v>0.12836218855279516</v>
      </c>
      <c r="E97" s="326">
        <f>TSData!E15</f>
        <v>0.1427142641756122</v>
      </c>
      <c r="F97" s="326">
        <f>TSData!F15</f>
        <v>0.14769354463414713</v>
      </c>
      <c r="G97" s="326">
        <f>TSData!G15</f>
        <v>0.13841367097912535</v>
      </c>
      <c r="H97" s="326">
        <f>TSData!H15</f>
        <v>0.12344822520221023</v>
      </c>
      <c r="I97" s="326">
        <f>TSData!I15</f>
        <v>0.10940994662809012</v>
      </c>
      <c r="J97" s="326">
        <f>TSData!J15</f>
        <v>0.10586176470876263</v>
      </c>
      <c r="K97" s="326">
        <f>TSData!K15</f>
        <v>0.10647353168374803</v>
      </c>
      <c r="L97" s="326">
        <f>TSData!L15</f>
        <v>0.11500462088943181</v>
      </c>
      <c r="M97" s="326">
        <f>TSData!M15</f>
        <v>0.12296286366846942</v>
      </c>
      <c r="N97" s="326">
        <f>TSData!N15</f>
        <v>0.11578718492185691</v>
      </c>
      <c r="O97" s="326">
        <f>TSData!O15</f>
        <v>0.10617009981904275</v>
      </c>
      <c r="P97" s="326"/>
      <c r="Q97" s="324"/>
    </row>
    <row r="98" spans="1:17" ht="15" customHeight="1" thickBot="1" x14ac:dyDescent="0.25">
      <c r="A98" s="220"/>
      <c r="B98" s="221"/>
      <c r="C98" s="222"/>
      <c r="D98" s="222"/>
      <c r="E98" s="222"/>
      <c r="F98" s="222"/>
      <c r="G98" s="222"/>
      <c r="H98" s="222"/>
      <c r="I98" s="222"/>
      <c r="J98" s="222"/>
      <c r="K98" s="222"/>
      <c r="L98" s="222"/>
      <c r="M98" s="222"/>
      <c r="N98" s="222"/>
      <c r="O98" s="222"/>
      <c r="P98" s="362"/>
      <c r="Q98" s="362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"/>
      <c r="P99" s="360"/>
      <c r="Q99" s="360"/>
    </row>
    <row r="100" spans="1:17" ht="15" customHeight="1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ht="15" customHeight="1" x14ac:dyDescent="0.2">
      <c r="A102" s="360"/>
      <c r="B102" s="360"/>
      <c r="C102" s="360"/>
      <c r="D102" s="360"/>
      <c r="E102" s="360"/>
      <c r="F102" s="360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ht="15" customHeight="1" x14ac:dyDescent="0.25">
      <c r="A103" s="119" t="s">
        <v>316</v>
      </c>
      <c r="B103" s="23"/>
      <c r="C103" s="23"/>
      <c r="D103" s="23"/>
      <c r="E103" s="23"/>
      <c r="F103" s="23"/>
      <c r="G103" s="360"/>
      <c r="H103" s="360"/>
      <c r="I103" s="360"/>
      <c r="J103" s="360"/>
      <c r="K103" s="360"/>
      <c r="L103" s="360"/>
      <c r="M103" s="360"/>
      <c r="N103" s="360"/>
      <c r="O103" s="360"/>
      <c r="P103" s="360"/>
      <c r="Q103" s="360"/>
    </row>
    <row r="104" spans="1:17" ht="15" customHeight="1" x14ac:dyDescent="0.2">
      <c r="A104" s="360"/>
      <c r="B104" s="360"/>
      <c r="C104" s="360"/>
      <c r="D104" s="360"/>
      <c r="E104" s="360"/>
      <c r="F104" s="360"/>
      <c r="G104" s="360"/>
      <c r="H104" s="360"/>
      <c r="I104" s="360"/>
      <c r="J104" s="360"/>
      <c r="K104" s="360"/>
      <c r="L104" s="360"/>
      <c r="M104" s="360"/>
      <c r="N104" s="360"/>
      <c r="O104" s="360"/>
      <c r="P104" s="360"/>
      <c r="Q104" s="360"/>
    </row>
    <row r="105" spans="1:17" ht="15" customHeight="1" x14ac:dyDescent="0.2">
      <c r="A105" s="360"/>
      <c r="B105" s="360"/>
      <c r="C105" s="360"/>
      <c r="D105" s="360"/>
      <c r="E105" s="360"/>
      <c r="F105" s="360"/>
      <c r="G105" s="360"/>
      <c r="H105" s="360"/>
      <c r="I105" s="360"/>
      <c r="J105" s="360"/>
      <c r="K105" s="360"/>
      <c r="L105" s="360"/>
      <c r="M105" s="360"/>
      <c r="N105" s="360"/>
      <c r="O105" s="360"/>
      <c r="P105" s="360"/>
      <c r="Q105" s="360"/>
    </row>
    <row r="106" spans="1:17" ht="15" customHeight="1" x14ac:dyDescent="0.2">
      <c r="A106" s="360"/>
      <c r="B106" s="360"/>
      <c r="C106" s="360"/>
      <c r="D106" s="360"/>
      <c r="E106" s="360"/>
      <c r="F106" s="360"/>
      <c r="G106" s="360"/>
      <c r="H106" s="360"/>
      <c r="I106" s="360"/>
      <c r="J106" s="360"/>
      <c r="K106" s="360"/>
      <c r="L106" s="360"/>
      <c r="M106" s="360"/>
      <c r="N106" s="360"/>
      <c r="O106" s="360"/>
      <c r="P106" s="360"/>
      <c r="Q106" s="360"/>
    </row>
    <row r="107" spans="1:17" ht="15" customHeight="1" x14ac:dyDescent="0.2">
      <c r="A107" s="360"/>
      <c r="B107" s="360"/>
      <c r="C107" s="360"/>
      <c r="D107" s="360"/>
      <c r="E107" s="360"/>
      <c r="F107" s="360"/>
      <c r="G107" s="360"/>
      <c r="H107" s="360"/>
      <c r="I107" s="360"/>
      <c r="J107" s="360"/>
      <c r="K107" s="360"/>
      <c r="L107" s="360"/>
      <c r="M107" s="360"/>
      <c r="N107" s="360"/>
      <c r="O107" s="360"/>
      <c r="P107" s="360"/>
      <c r="Q107" s="360"/>
    </row>
    <row r="108" spans="1:17" ht="15" customHeight="1" x14ac:dyDescent="0.2">
      <c r="A108" s="360"/>
      <c r="B108" s="360"/>
      <c r="C108" s="360"/>
      <c r="D108" s="360"/>
      <c r="E108" s="360"/>
      <c r="F108" s="360"/>
      <c r="G108" s="360"/>
      <c r="H108" s="360"/>
      <c r="I108" s="360"/>
      <c r="J108" s="360"/>
      <c r="K108" s="360"/>
      <c r="L108" s="360"/>
      <c r="M108" s="360"/>
      <c r="N108" s="360"/>
      <c r="O108" s="360"/>
      <c r="P108" s="360"/>
      <c r="Q108" s="360"/>
    </row>
    <row r="109" spans="1:17" ht="15" customHeight="1" x14ac:dyDescent="0.2">
      <c r="A109" s="360"/>
      <c r="B109" s="360"/>
      <c r="C109" s="360"/>
      <c r="D109" s="360"/>
      <c r="E109" s="360"/>
      <c r="F109" s="360"/>
      <c r="G109" s="360"/>
      <c r="H109" s="360"/>
      <c r="I109" s="360"/>
      <c r="J109" s="360"/>
      <c r="K109" s="360"/>
      <c r="L109" s="360"/>
      <c r="M109" s="360"/>
      <c r="N109" s="360"/>
      <c r="O109" s="360"/>
      <c r="P109" s="360"/>
      <c r="Q109" s="360"/>
    </row>
    <row r="110" spans="1:17" ht="15" customHeight="1" x14ac:dyDescent="0.2">
      <c r="A110" s="360"/>
      <c r="B110" s="360"/>
      <c r="C110" s="360"/>
      <c r="D110" s="360"/>
      <c r="E110" s="360"/>
      <c r="F110" s="360"/>
      <c r="G110" s="360"/>
      <c r="H110" s="360"/>
      <c r="I110" s="360"/>
      <c r="J110" s="360"/>
      <c r="K110" s="360"/>
      <c r="L110" s="360"/>
      <c r="M110" s="360"/>
      <c r="N110" s="360"/>
      <c r="O110" s="360"/>
      <c r="P110" s="360"/>
      <c r="Q110" s="360"/>
    </row>
    <row r="111" spans="1:17" ht="15" customHeight="1" x14ac:dyDescent="0.2">
      <c r="A111" s="360"/>
      <c r="B111" s="360"/>
      <c r="C111" s="360"/>
      <c r="D111" s="360"/>
      <c r="E111" s="360"/>
      <c r="F111" s="360"/>
      <c r="G111" s="360"/>
      <c r="H111" s="360"/>
      <c r="I111" s="360"/>
      <c r="J111" s="360"/>
      <c r="K111" s="360"/>
      <c r="L111" s="360"/>
      <c r="M111" s="360"/>
      <c r="N111" s="360"/>
      <c r="O111" s="360"/>
      <c r="P111" s="360"/>
      <c r="Q111" s="360"/>
    </row>
    <row r="112" spans="1:17" x14ac:dyDescent="0.2">
      <c r="A112" s="360"/>
      <c r="B112" s="360"/>
      <c r="C112" s="360"/>
      <c r="D112" s="360"/>
      <c r="E112" s="360"/>
      <c r="F112" s="360"/>
      <c r="G112" s="360"/>
      <c r="H112" s="360"/>
      <c r="I112" s="360"/>
      <c r="J112" s="360"/>
      <c r="K112" s="360"/>
      <c r="L112" s="360"/>
      <c r="M112" s="360"/>
      <c r="N112" s="360"/>
      <c r="O112" s="360"/>
      <c r="P112" s="360"/>
      <c r="Q112" s="360"/>
    </row>
    <row r="113" spans="1:17" x14ac:dyDescent="0.2">
      <c r="A113" s="360"/>
      <c r="B113" s="360"/>
      <c r="C113" s="360"/>
      <c r="D113" s="360"/>
      <c r="E113" s="360"/>
      <c r="F113" s="360"/>
      <c r="G113" s="360"/>
      <c r="H113" s="360"/>
      <c r="I113" s="360"/>
      <c r="J113" s="360"/>
      <c r="K113" s="360"/>
      <c r="L113" s="360"/>
      <c r="M113" s="360"/>
      <c r="N113" s="360"/>
      <c r="O113" s="360"/>
      <c r="P113" s="360"/>
      <c r="Q113" s="360"/>
    </row>
    <row r="114" spans="1:17" x14ac:dyDescent="0.2">
      <c r="A114" s="360"/>
      <c r="B114" s="360"/>
      <c r="C114" s="360"/>
      <c r="D114" s="360"/>
      <c r="E114" s="360"/>
      <c r="F114" s="360"/>
      <c r="G114" s="360"/>
      <c r="H114" s="360"/>
      <c r="I114" s="360"/>
      <c r="J114" s="360"/>
      <c r="K114" s="360"/>
      <c r="L114" s="360"/>
      <c r="M114" s="360"/>
      <c r="N114" s="360"/>
      <c r="O114" s="360"/>
      <c r="P114" s="360"/>
      <c r="Q114" s="360"/>
    </row>
    <row r="115" spans="1:17" x14ac:dyDescent="0.2">
      <c r="A115" s="360"/>
      <c r="B115" s="360"/>
      <c r="C115" s="360"/>
      <c r="D115" s="360"/>
      <c r="E115" s="360"/>
      <c r="F115" s="360"/>
      <c r="G115" s="360"/>
      <c r="H115" s="360"/>
      <c r="I115" s="360"/>
      <c r="J115" s="360"/>
      <c r="K115" s="360"/>
      <c r="L115" s="360"/>
      <c r="M115" s="360"/>
      <c r="N115" s="360"/>
      <c r="O115" s="360"/>
      <c r="P115" s="360"/>
      <c r="Q115" s="360"/>
    </row>
    <row r="116" spans="1:17" x14ac:dyDescent="0.2">
      <c r="A116" s="360"/>
      <c r="B116" s="360"/>
      <c r="C116" s="360"/>
      <c r="D116" s="360"/>
      <c r="E116" s="360"/>
      <c r="F116" s="360"/>
      <c r="G116" s="360"/>
      <c r="H116" s="360"/>
      <c r="I116" s="360"/>
      <c r="J116" s="360"/>
      <c r="K116" s="360"/>
      <c r="L116" s="360"/>
      <c r="M116" s="360"/>
      <c r="N116" s="360"/>
      <c r="O116" s="360"/>
      <c r="P116" s="360"/>
      <c r="Q116" s="360"/>
    </row>
    <row r="117" spans="1:17" x14ac:dyDescent="0.2">
      <c r="A117" s="360"/>
      <c r="B117" s="360"/>
      <c r="C117" s="360"/>
      <c r="D117" s="360"/>
      <c r="E117" s="360"/>
      <c r="F117" s="360"/>
      <c r="G117" s="360"/>
      <c r="H117" s="360"/>
      <c r="I117" s="360"/>
      <c r="J117" s="360"/>
      <c r="K117" s="360"/>
      <c r="L117" s="360"/>
      <c r="M117" s="360"/>
      <c r="N117" s="360"/>
      <c r="O117" s="360"/>
      <c r="P117" s="360"/>
      <c r="Q117" s="360"/>
    </row>
    <row r="118" spans="1:17" x14ac:dyDescent="0.2">
      <c r="A118" s="360"/>
      <c r="B118" s="360"/>
      <c r="C118" s="360"/>
      <c r="D118" s="360"/>
      <c r="E118" s="360"/>
      <c r="F118" s="360"/>
      <c r="G118" s="360"/>
      <c r="H118" s="360"/>
      <c r="I118" s="360"/>
      <c r="J118" s="360"/>
      <c r="K118" s="360"/>
      <c r="L118" s="360"/>
      <c r="M118" s="360"/>
      <c r="N118" s="360"/>
      <c r="O118" s="360"/>
      <c r="P118" s="360"/>
      <c r="Q118" s="360"/>
    </row>
    <row r="119" spans="1:17" x14ac:dyDescent="0.2">
      <c r="A119" s="360"/>
      <c r="B119" s="360"/>
      <c r="C119" s="360"/>
      <c r="D119" s="360"/>
      <c r="E119" s="360"/>
      <c r="F119" s="360"/>
      <c r="G119" s="360"/>
      <c r="H119" s="360"/>
      <c r="I119" s="360"/>
      <c r="J119" s="360"/>
      <c r="K119" s="360"/>
      <c r="L119" s="360"/>
      <c r="M119" s="360"/>
      <c r="N119" s="360"/>
      <c r="O119" s="360"/>
      <c r="P119" s="360"/>
      <c r="Q119" s="360"/>
    </row>
    <row r="120" spans="1:17" x14ac:dyDescent="0.2">
      <c r="A120" s="360"/>
      <c r="B120" s="360"/>
      <c r="C120" s="360"/>
      <c r="D120" s="360"/>
      <c r="E120" s="360"/>
      <c r="F120" s="360"/>
      <c r="G120" s="360"/>
      <c r="H120" s="360"/>
      <c r="I120" s="360"/>
      <c r="J120" s="360"/>
      <c r="K120" s="360"/>
      <c r="L120" s="360"/>
      <c r="M120" s="360"/>
      <c r="N120" s="360"/>
      <c r="O120" s="360"/>
      <c r="P120" s="360"/>
      <c r="Q120" s="360"/>
    </row>
    <row r="121" spans="1:17" x14ac:dyDescent="0.2">
      <c r="A121" s="360"/>
      <c r="B121" s="360"/>
      <c r="C121" s="360"/>
      <c r="D121" s="360"/>
      <c r="E121" s="360"/>
      <c r="F121" s="360"/>
      <c r="G121" s="360"/>
      <c r="H121" s="360"/>
      <c r="I121" s="360"/>
      <c r="J121" s="360"/>
      <c r="K121" s="360"/>
      <c r="L121" s="360"/>
      <c r="M121" s="360"/>
      <c r="N121" s="360"/>
      <c r="O121" s="360"/>
      <c r="P121" s="360"/>
      <c r="Q121" s="360"/>
    </row>
    <row r="122" spans="1:17" x14ac:dyDescent="0.2">
      <c r="A122" s="360"/>
      <c r="B122" s="360"/>
      <c r="C122" s="360"/>
      <c r="D122" s="360"/>
      <c r="E122" s="360"/>
      <c r="F122" s="360"/>
      <c r="G122" s="360"/>
      <c r="H122" s="360"/>
      <c r="I122" s="360"/>
      <c r="J122" s="360"/>
      <c r="K122" s="360"/>
      <c r="L122" s="360"/>
      <c r="M122" s="360"/>
      <c r="N122" s="360"/>
      <c r="O122" s="360"/>
      <c r="P122" s="360"/>
      <c r="Q122" s="360"/>
    </row>
    <row r="123" spans="1:17" x14ac:dyDescent="0.2">
      <c r="A123" s="360"/>
      <c r="B123" s="360"/>
      <c r="C123" s="360"/>
      <c r="D123" s="360"/>
      <c r="E123" s="360"/>
      <c r="F123" s="360"/>
      <c r="G123" s="360"/>
      <c r="H123" s="360"/>
      <c r="I123" s="360"/>
      <c r="J123" s="360"/>
      <c r="K123" s="360"/>
      <c r="L123" s="360"/>
      <c r="M123" s="360"/>
      <c r="N123" s="360"/>
      <c r="O123" s="360"/>
      <c r="P123" s="360"/>
      <c r="Q123" s="360"/>
    </row>
    <row r="124" spans="1:17" x14ac:dyDescent="0.2">
      <c r="A124" s="360"/>
      <c r="B124" s="360"/>
      <c r="C124" s="360"/>
      <c r="D124" s="360"/>
      <c r="E124" s="360"/>
      <c r="F124" s="360"/>
      <c r="G124" s="360"/>
      <c r="H124" s="360"/>
      <c r="I124" s="360"/>
      <c r="J124" s="360"/>
      <c r="K124" s="360"/>
      <c r="L124" s="360"/>
      <c r="M124" s="360"/>
      <c r="N124" s="360"/>
      <c r="O124" s="360"/>
      <c r="P124" s="360"/>
      <c r="Q124" s="360"/>
    </row>
    <row r="125" spans="1:17" x14ac:dyDescent="0.2">
      <c r="A125" s="360"/>
      <c r="B125" s="360"/>
      <c r="C125" s="360"/>
      <c r="D125" s="360"/>
      <c r="E125" s="360"/>
      <c r="F125" s="360"/>
      <c r="G125" s="360"/>
      <c r="H125" s="360"/>
      <c r="I125" s="360"/>
      <c r="J125" s="360"/>
      <c r="K125" s="360"/>
      <c r="L125" s="360"/>
      <c r="M125" s="360"/>
      <c r="N125" s="360"/>
      <c r="O125" s="360"/>
      <c r="P125" s="360"/>
      <c r="Q125" s="360"/>
    </row>
    <row r="126" spans="1:17" x14ac:dyDescent="0.2">
      <c r="A126" s="360"/>
      <c r="B126" s="360"/>
      <c r="C126" s="360"/>
      <c r="D126" s="360"/>
      <c r="E126" s="360"/>
      <c r="F126" s="360"/>
      <c r="G126" s="360"/>
      <c r="H126" s="360"/>
      <c r="I126" s="360"/>
      <c r="J126" s="360"/>
      <c r="K126" s="360"/>
      <c r="L126" s="360"/>
      <c r="M126" s="360"/>
      <c r="N126" s="360"/>
      <c r="O126" s="360"/>
      <c r="P126" s="360"/>
      <c r="Q126" s="360"/>
    </row>
    <row r="127" spans="1:17" x14ac:dyDescent="0.2">
      <c r="A127" s="360"/>
      <c r="B127" s="360"/>
      <c r="C127" s="360"/>
      <c r="D127" s="360"/>
      <c r="E127" s="360"/>
      <c r="F127" s="360"/>
      <c r="G127" s="360"/>
      <c r="H127" s="360"/>
      <c r="I127" s="360"/>
      <c r="J127" s="360"/>
      <c r="K127" s="360"/>
      <c r="L127" s="360"/>
      <c r="M127" s="360"/>
      <c r="N127" s="360"/>
      <c r="O127" s="360"/>
      <c r="P127" s="360"/>
      <c r="Q127" s="360"/>
    </row>
    <row r="128" spans="1:17" x14ac:dyDescent="0.2">
      <c r="A128" s="360"/>
      <c r="B128" s="360"/>
      <c r="C128" s="360"/>
      <c r="D128" s="360"/>
      <c r="E128" s="360"/>
      <c r="F128" s="360"/>
      <c r="G128" s="360"/>
      <c r="H128" s="360"/>
      <c r="I128" s="360"/>
      <c r="J128" s="360"/>
      <c r="K128" s="360"/>
      <c r="L128" s="360"/>
      <c r="M128" s="360"/>
      <c r="N128" s="360"/>
      <c r="O128" s="360"/>
      <c r="P128" s="360"/>
      <c r="Q128" s="360"/>
    </row>
    <row r="129" spans="1:17" x14ac:dyDescent="0.2">
      <c r="A129" s="360"/>
      <c r="B129" s="360"/>
      <c r="C129" s="360"/>
      <c r="D129" s="360"/>
      <c r="E129" s="360"/>
      <c r="F129" s="360"/>
      <c r="G129" s="360"/>
      <c r="H129" s="360"/>
      <c r="I129" s="360"/>
      <c r="J129" s="360"/>
      <c r="K129" s="360"/>
      <c r="L129" s="360"/>
      <c r="M129" s="360"/>
      <c r="N129" s="360"/>
      <c r="O129" s="360"/>
      <c r="P129" s="360"/>
      <c r="Q129" s="360"/>
    </row>
    <row r="130" spans="1:17" x14ac:dyDescent="0.2">
      <c r="A130" s="360"/>
      <c r="B130" s="360"/>
      <c r="C130" s="360"/>
      <c r="D130" s="360"/>
      <c r="E130" s="360"/>
      <c r="F130" s="360"/>
      <c r="G130" s="360"/>
      <c r="H130" s="360"/>
      <c r="I130" s="360"/>
      <c r="J130" s="360"/>
      <c r="K130" s="360"/>
      <c r="L130" s="360"/>
      <c r="M130" s="360"/>
      <c r="N130" s="360"/>
      <c r="O130" s="360"/>
      <c r="P130" s="360"/>
      <c r="Q130" s="360"/>
    </row>
    <row r="131" spans="1:17" x14ac:dyDescent="0.2">
      <c r="A131" s="360"/>
      <c r="B131" s="360"/>
      <c r="C131" s="360"/>
      <c r="D131" s="360"/>
      <c r="E131" s="360"/>
      <c r="F131" s="360"/>
      <c r="G131" s="360"/>
      <c r="H131" s="360"/>
      <c r="I131" s="360"/>
      <c r="J131" s="360"/>
      <c r="K131" s="360"/>
      <c r="L131" s="360"/>
      <c r="M131" s="360"/>
      <c r="N131" s="360"/>
      <c r="O131" s="360"/>
      <c r="P131" s="360"/>
      <c r="Q131" s="360"/>
    </row>
    <row r="132" spans="1:17" x14ac:dyDescent="0.2">
      <c r="A132" s="360"/>
      <c r="B132" s="360"/>
      <c r="C132" s="360"/>
      <c r="D132" s="360"/>
      <c r="E132" s="360"/>
      <c r="F132" s="360"/>
      <c r="G132" s="360"/>
      <c r="H132" s="360"/>
      <c r="I132" s="360"/>
      <c r="J132" s="360"/>
      <c r="K132" s="360"/>
      <c r="L132" s="360"/>
      <c r="M132" s="360"/>
      <c r="N132" s="360"/>
      <c r="O132" s="360"/>
      <c r="P132" s="360"/>
      <c r="Q132" s="360"/>
    </row>
    <row r="133" spans="1:17" x14ac:dyDescent="0.2">
      <c r="A133" s="360"/>
      <c r="B133" s="360"/>
      <c r="C133" s="360"/>
      <c r="D133" s="360"/>
      <c r="E133" s="360"/>
      <c r="F133" s="360"/>
      <c r="G133" s="360"/>
      <c r="H133" s="360"/>
      <c r="I133" s="360"/>
      <c r="J133" s="360"/>
      <c r="K133" s="360"/>
      <c r="L133" s="360"/>
      <c r="M133" s="360"/>
      <c r="N133" s="360"/>
      <c r="O133" s="360"/>
      <c r="P133" s="360"/>
      <c r="Q133" s="360"/>
    </row>
    <row r="134" spans="1:17" x14ac:dyDescent="0.2">
      <c r="A134" s="360"/>
      <c r="B134" s="360"/>
      <c r="C134" s="360"/>
      <c r="D134" s="360"/>
      <c r="E134" s="360"/>
      <c r="F134" s="360"/>
      <c r="G134" s="360"/>
      <c r="H134" s="360"/>
      <c r="I134" s="360"/>
      <c r="J134" s="360"/>
      <c r="K134" s="360"/>
      <c r="L134" s="360"/>
      <c r="M134" s="360"/>
      <c r="N134" s="360"/>
      <c r="O134" s="360"/>
      <c r="P134" s="360"/>
      <c r="Q134" s="360"/>
    </row>
    <row r="135" spans="1:17" x14ac:dyDescent="0.2">
      <c r="A135" s="360"/>
      <c r="B135" s="360"/>
      <c r="C135" s="360"/>
      <c r="D135" s="360"/>
      <c r="E135" s="360"/>
      <c r="F135" s="360"/>
      <c r="G135" s="360"/>
      <c r="H135" s="360"/>
      <c r="I135" s="360"/>
      <c r="J135" s="360"/>
      <c r="K135" s="360"/>
      <c r="L135" s="360"/>
      <c r="M135" s="360"/>
      <c r="N135" s="360"/>
      <c r="O135" s="360"/>
      <c r="P135" s="360"/>
      <c r="Q135" s="360"/>
    </row>
    <row r="136" spans="1:17" x14ac:dyDescent="0.2">
      <c r="A136" s="360"/>
      <c r="B136" s="360"/>
      <c r="C136" s="360"/>
      <c r="D136" s="360"/>
      <c r="E136" s="360"/>
      <c r="F136" s="360"/>
      <c r="G136" s="360"/>
      <c r="H136" s="360"/>
      <c r="I136" s="360"/>
      <c r="J136" s="360"/>
      <c r="K136" s="360"/>
      <c r="L136" s="360"/>
      <c r="M136" s="360"/>
      <c r="N136" s="360"/>
      <c r="O136" s="360"/>
      <c r="P136" s="360"/>
      <c r="Q136" s="360"/>
    </row>
    <row r="137" spans="1:17" x14ac:dyDescent="0.2">
      <c r="A137" s="363" t="s">
        <v>426</v>
      </c>
      <c r="B137" s="360"/>
      <c r="C137" s="360"/>
      <c r="D137" s="360"/>
      <c r="E137" s="360"/>
      <c r="F137" s="360"/>
      <c r="G137" s="360"/>
      <c r="H137" s="360"/>
      <c r="I137" s="360"/>
      <c r="J137" s="360"/>
      <c r="K137" s="360"/>
      <c r="L137" s="360"/>
      <c r="M137" s="360"/>
      <c r="N137" s="360"/>
      <c r="O137" s="360"/>
      <c r="P137" s="360"/>
      <c r="Q137" s="360"/>
    </row>
  </sheetData>
  <mergeCells count="5">
    <mergeCell ref="O53:Q53"/>
    <mergeCell ref="P1:Q1"/>
    <mergeCell ref="A4:Q4"/>
    <mergeCell ref="A5:Q5"/>
    <mergeCell ref="O86:Q8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2" manualBreakCount="2">
    <brk id="87" max="16383" man="1"/>
    <brk id="137" max="16383" man="1"/>
  </row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0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5.75" x14ac:dyDescent="0.25">
      <c r="A1" s="120" t="s">
        <v>159</v>
      </c>
      <c r="B1" s="121"/>
      <c r="C1" s="121"/>
      <c r="D1" s="121"/>
      <c r="E1" s="121"/>
      <c r="F1" s="121"/>
      <c r="G1" s="121"/>
      <c r="H1" s="121"/>
      <c r="I1" s="121"/>
      <c r="J1" s="121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5">
      <c r="A2" s="120"/>
      <c r="B2" s="121"/>
      <c r="C2" s="121"/>
      <c r="D2" s="121"/>
      <c r="E2" s="121"/>
      <c r="F2" s="121"/>
      <c r="G2" s="121"/>
      <c r="H2" s="121"/>
      <c r="I2" s="121"/>
      <c r="J2" s="121"/>
      <c r="K2" s="23"/>
      <c r="L2" s="23"/>
      <c r="M2" s="23"/>
      <c r="N2" s="23"/>
      <c r="O2" s="23"/>
      <c r="P2" s="23"/>
      <c r="Q2" s="23"/>
    </row>
    <row r="3" spans="1:17" x14ac:dyDescent="0.2">
      <c r="A3" s="486" t="s">
        <v>157</v>
      </c>
      <c r="B3" s="486"/>
      <c r="C3" s="486"/>
      <c r="D3" s="486"/>
      <c r="E3" s="486"/>
      <c r="F3" s="486"/>
      <c r="G3" s="486"/>
      <c r="H3" s="486"/>
      <c r="I3" s="486"/>
      <c r="J3" s="486"/>
      <c r="K3" s="486"/>
      <c r="L3" s="486"/>
      <c r="M3" s="486"/>
      <c r="N3" s="486"/>
      <c r="O3" s="486"/>
      <c r="P3" s="486"/>
      <c r="Q3" s="486"/>
    </row>
    <row r="4" spans="1:17" x14ac:dyDescent="0.2">
      <c r="A4" s="486" t="s">
        <v>158</v>
      </c>
      <c r="B4" s="486"/>
      <c r="C4" s="486"/>
      <c r="D4" s="486"/>
      <c r="E4" s="486"/>
      <c r="F4" s="486"/>
      <c r="G4" s="486"/>
      <c r="H4" s="486"/>
      <c r="I4" s="486"/>
      <c r="J4" s="486"/>
      <c r="K4" s="486"/>
      <c r="L4" s="486"/>
      <c r="M4" s="486"/>
      <c r="N4" s="486"/>
      <c r="O4" s="486"/>
      <c r="P4" s="486"/>
      <c r="Q4" s="486"/>
    </row>
    <row r="5" spans="1:17" ht="12" customHeight="1" x14ac:dyDescent="0.25">
      <c r="A5" s="120"/>
      <c r="B5" s="297"/>
      <c r="C5" s="297"/>
      <c r="D5" s="297"/>
      <c r="E5" s="297"/>
      <c r="F5" s="297"/>
      <c r="G5" s="297"/>
      <c r="H5" s="297"/>
      <c r="I5" s="297"/>
      <c r="J5" s="297"/>
      <c r="K5" s="23"/>
      <c r="L5" s="23"/>
      <c r="M5" s="23"/>
      <c r="N5" s="23"/>
      <c r="O5" s="23"/>
      <c r="P5" s="23"/>
      <c r="Q5" s="23"/>
    </row>
    <row r="6" spans="1:17" ht="15.75" x14ac:dyDescent="0.25">
      <c r="A6" s="122" t="s">
        <v>206</v>
      </c>
      <c r="B6" s="123"/>
      <c r="C6" s="124"/>
      <c r="D6" s="124"/>
      <c r="E6" s="124"/>
      <c r="F6" s="125"/>
      <c r="G6" s="124"/>
      <c r="H6" s="124"/>
      <c r="I6" s="124"/>
      <c r="J6" s="124"/>
      <c r="K6" s="23"/>
      <c r="L6" s="23"/>
      <c r="M6" s="23"/>
      <c r="N6" s="23"/>
      <c r="O6" s="23"/>
      <c r="P6" s="23"/>
      <c r="Q6" s="23"/>
    </row>
    <row r="7" spans="1:17" ht="15" customHeight="1" thickBot="1" x14ac:dyDescent="0.25">
      <c r="A7" s="235"/>
      <c r="B7" s="236"/>
      <c r="C7" s="236"/>
      <c r="D7" s="236"/>
      <c r="E7" s="236"/>
      <c r="F7" s="236"/>
      <c r="G7" s="236"/>
      <c r="H7" s="236"/>
      <c r="I7" s="236"/>
      <c r="J7" s="236"/>
      <c r="K7" s="236"/>
      <c r="L7" s="235"/>
      <c r="M7" s="235"/>
      <c r="N7" s="235"/>
      <c r="O7" s="235"/>
      <c r="P7" s="235"/>
      <c r="Q7" s="235"/>
    </row>
    <row r="8" spans="1:17" ht="47.25" x14ac:dyDescent="0.25">
      <c r="A8" s="225"/>
      <c r="B8" s="225"/>
      <c r="C8" s="226" t="s">
        <v>1</v>
      </c>
      <c r="D8" s="226" t="s">
        <v>2</v>
      </c>
      <c r="E8" s="226" t="s">
        <v>3</v>
      </c>
      <c r="F8" s="226" t="s">
        <v>4</v>
      </c>
      <c r="G8" s="226" t="s">
        <v>5</v>
      </c>
      <c r="H8" s="226" t="s">
        <v>6</v>
      </c>
      <c r="I8" s="226" t="s">
        <v>17</v>
      </c>
      <c r="J8" s="226" t="s">
        <v>7</v>
      </c>
      <c r="K8" s="226" t="s">
        <v>8</v>
      </c>
      <c r="L8" s="226" t="s">
        <v>9</v>
      </c>
      <c r="M8" s="226" t="s">
        <v>10</v>
      </c>
      <c r="N8" s="226" t="s">
        <v>11</v>
      </c>
      <c r="O8" s="226" t="s">
        <v>12</v>
      </c>
      <c r="P8" s="226" t="s">
        <v>13</v>
      </c>
      <c r="Q8" s="226" t="s">
        <v>14</v>
      </c>
    </row>
    <row r="9" spans="1:17" ht="15" customHeight="1" x14ac:dyDescent="0.2">
      <c r="A9" s="31"/>
      <c r="B9" s="31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</row>
    <row r="10" spans="1:17" ht="15.75" x14ac:dyDescent="0.25">
      <c r="A10" s="31"/>
      <c r="B10" s="218" t="s">
        <v>54</v>
      </c>
      <c r="C10" s="323">
        <f>data!U53</f>
        <v>40.54054054054054</v>
      </c>
      <c r="D10" s="323">
        <f>data!V53</f>
        <v>28.571428571428569</v>
      </c>
      <c r="E10" s="323">
        <f>data!W53</f>
        <v>42.105263157894733</v>
      </c>
      <c r="F10" s="323">
        <f>data!X53</f>
        <v>33.333333333333329</v>
      </c>
      <c r="G10" s="323">
        <f>data!Y53</f>
        <v>44.736842105263158</v>
      </c>
      <c r="H10" s="323">
        <f>data!Z53</f>
        <v>32.758620689655174</v>
      </c>
      <c r="I10" s="323">
        <f>data!AA53</f>
        <v>37.254901960784316</v>
      </c>
      <c r="J10" s="323">
        <f>data!AB53</f>
        <v>32.432432432432435</v>
      </c>
      <c r="K10" s="323">
        <f>data!AC53</f>
        <v>32.051282051282051</v>
      </c>
      <c r="L10" s="323">
        <f>data!AD53</f>
        <v>37.634408602150536</v>
      </c>
      <c r="M10" s="323">
        <f>data!AE53</f>
        <v>50</v>
      </c>
      <c r="N10" s="323">
        <f>data!AF53</f>
        <v>0</v>
      </c>
      <c r="O10" s="323">
        <f>data!AG53</f>
        <v>28.888888888888886</v>
      </c>
      <c r="P10" s="323">
        <f>data!AH53</f>
        <v>60</v>
      </c>
      <c r="Q10" s="324">
        <f>data!AI53</f>
        <v>35.578583765112263</v>
      </c>
    </row>
    <row r="11" spans="1:17" ht="15.75" x14ac:dyDescent="0.25">
      <c r="A11" s="31"/>
      <c r="B11" s="218" t="s">
        <v>55</v>
      </c>
      <c r="C11" s="323">
        <f>data!U54</f>
        <v>42.857142857142854</v>
      </c>
      <c r="D11" s="323">
        <f>data!V54</f>
        <v>42.105263157894733</v>
      </c>
      <c r="E11" s="323">
        <f>data!W54</f>
        <v>38.095238095238095</v>
      </c>
      <c r="F11" s="323">
        <f>data!X54</f>
        <v>54.54545454545454</v>
      </c>
      <c r="G11" s="323">
        <f>data!Y54</f>
        <v>25</v>
      </c>
      <c r="H11" s="323">
        <f>data!Z54</f>
        <v>9.7560975609756095</v>
      </c>
      <c r="I11" s="323">
        <f>data!AA54</f>
        <v>33.333333333333329</v>
      </c>
      <c r="J11" s="323">
        <f>data!AB54</f>
        <v>44.827586206896555</v>
      </c>
      <c r="K11" s="323">
        <f>data!AC54</f>
        <v>31.25</v>
      </c>
      <c r="L11" s="323">
        <f>data!AD54</f>
        <v>38.235294117647058</v>
      </c>
      <c r="M11" s="323">
        <f>data!AE54</f>
        <v>0</v>
      </c>
      <c r="N11" s="323">
        <f>data!AF54</f>
        <v>50</v>
      </c>
      <c r="O11" s="323">
        <f>data!AG54</f>
        <v>30.303030303030305</v>
      </c>
      <c r="P11" s="323">
        <f>data!AH54</f>
        <v>25</v>
      </c>
      <c r="Q11" s="324">
        <f>data!AI54</f>
        <v>34.367541766109781</v>
      </c>
    </row>
    <row r="12" spans="1:17" ht="15.75" x14ac:dyDescent="0.25">
      <c r="A12" s="41"/>
      <c r="B12" s="219" t="s">
        <v>15</v>
      </c>
      <c r="C12" s="323">
        <f>data!U55</f>
        <v>41.53846153846154</v>
      </c>
      <c r="D12" s="323">
        <f>data!V55</f>
        <v>35</v>
      </c>
      <c r="E12" s="323">
        <f>data!W55</f>
        <v>40</v>
      </c>
      <c r="F12" s="323">
        <f>data!X55</f>
        <v>42.666666666666671</v>
      </c>
      <c r="G12" s="323">
        <f>data!Y55</f>
        <v>35.714285714285715</v>
      </c>
      <c r="H12" s="323">
        <f>data!Z55</f>
        <v>23.232323232323232</v>
      </c>
      <c r="I12" s="323">
        <f>data!AA55</f>
        <v>35.802469135802468</v>
      </c>
      <c r="J12" s="323">
        <f>data!AB55</f>
        <v>37.878787878787875</v>
      </c>
      <c r="K12" s="323">
        <f>data!AC55</f>
        <v>31.746031746031743</v>
      </c>
      <c r="L12" s="323">
        <f>data!AD55</f>
        <v>37.888198757763973</v>
      </c>
      <c r="M12" s="323">
        <f>data!AE55</f>
        <v>33.333333333333329</v>
      </c>
      <c r="N12" s="323">
        <f>data!AF55</f>
        <v>25</v>
      </c>
      <c r="O12" s="323">
        <f>data!AG55</f>
        <v>29.487179487179489</v>
      </c>
      <c r="P12" s="323">
        <f>data!AH55</f>
        <v>44.444444444444443</v>
      </c>
      <c r="Q12" s="324">
        <f>data!AI55</f>
        <v>35.070140280561127</v>
      </c>
    </row>
    <row r="13" spans="1:17" ht="15" customHeight="1" thickBot="1" x14ac:dyDescent="0.25">
      <c r="A13" s="220"/>
      <c r="B13" s="221"/>
      <c r="C13" s="221"/>
      <c r="D13" s="221"/>
      <c r="E13" s="221"/>
      <c r="F13" s="221"/>
      <c r="G13" s="221"/>
      <c r="H13" s="221"/>
      <c r="I13" s="221"/>
      <c r="J13" s="221"/>
      <c r="K13" s="221"/>
      <c r="L13" s="221"/>
      <c r="M13" s="221"/>
      <c r="N13" s="221"/>
      <c r="O13" s="221"/>
      <c r="P13" s="221"/>
      <c r="Q13" s="221"/>
    </row>
    <row r="14" spans="1:17" x14ac:dyDescent="0.2">
      <c r="A14" s="304"/>
      <c r="B14" s="348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</row>
    <row r="15" spans="1:17" ht="15" customHeight="1" x14ac:dyDescent="0.25">
      <c r="A15" s="23" t="s">
        <v>100</v>
      </c>
      <c r="B15" s="349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</row>
    <row r="16" spans="1:17" x14ac:dyDescent="0.2">
      <c r="A16" s="41"/>
      <c r="B16" s="260"/>
      <c r="C16" s="260"/>
      <c r="D16" s="260"/>
      <c r="E16" s="260"/>
      <c r="F16" s="260"/>
      <c r="G16" s="260"/>
      <c r="H16" s="260"/>
      <c r="I16" s="260"/>
      <c r="J16" s="260"/>
      <c r="K16" s="260"/>
      <c r="L16" s="260"/>
      <c r="M16" s="260"/>
      <c r="N16" s="260"/>
      <c r="O16" s="260"/>
      <c r="P16" s="260"/>
      <c r="Q16" s="260"/>
    </row>
    <row r="17" spans="1:17" ht="15" customHeight="1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ht="15.75" x14ac:dyDescent="0.25">
      <c r="A18" s="126" t="s">
        <v>160</v>
      </c>
      <c r="B18" s="127"/>
      <c r="C18" s="127"/>
      <c r="D18" s="127"/>
      <c r="E18" s="127"/>
      <c r="F18" s="127"/>
      <c r="G18" s="127"/>
      <c r="H18" s="127"/>
      <c r="I18" s="127"/>
      <c r="J18" s="127"/>
      <c r="K18" s="23"/>
      <c r="L18" s="23"/>
      <c r="M18" s="23"/>
      <c r="N18" s="23"/>
      <c r="O18" s="23"/>
      <c r="P18" s="473" t="s">
        <v>53</v>
      </c>
      <c r="Q18" s="473"/>
    </row>
    <row r="19" spans="1:17" ht="15" customHeight="1" x14ac:dyDescent="0.25">
      <c r="A19" s="126"/>
      <c r="B19" s="127"/>
      <c r="C19" s="127"/>
      <c r="D19" s="127"/>
      <c r="E19" s="127"/>
      <c r="F19" s="127"/>
      <c r="G19" s="127"/>
      <c r="H19" s="127"/>
      <c r="I19" s="127"/>
      <c r="J19" s="127"/>
      <c r="K19" s="23"/>
      <c r="L19" s="23"/>
      <c r="M19" s="23"/>
      <c r="N19" s="23"/>
      <c r="O19" s="23"/>
      <c r="P19" s="23"/>
      <c r="Q19" s="23"/>
    </row>
    <row r="20" spans="1:17" x14ac:dyDescent="0.2">
      <c r="A20" s="488" t="s">
        <v>167</v>
      </c>
      <c r="B20" s="488"/>
      <c r="C20" s="488"/>
      <c r="D20" s="488"/>
      <c r="E20" s="488"/>
      <c r="F20" s="488"/>
      <c r="G20" s="488"/>
      <c r="H20" s="488"/>
      <c r="I20" s="488"/>
      <c r="J20" s="488"/>
      <c r="K20" s="488"/>
      <c r="L20" s="488"/>
      <c r="M20" s="488"/>
      <c r="N20" s="488"/>
      <c r="O20" s="488"/>
      <c r="P20" s="488"/>
      <c r="Q20" s="488"/>
    </row>
    <row r="21" spans="1:17" x14ac:dyDescent="0.2">
      <c r="A21" s="488" t="s">
        <v>158</v>
      </c>
      <c r="B21" s="488"/>
      <c r="C21" s="488"/>
      <c r="D21" s="488"/>
      <c r="E21" s="488"/>
      <c r="F21" s="488"/>
      <c r="G21" s="488"/>
      <c r="H21" s="488"/>
      <c r="I21" s="488"/>
      <c r="J21" s="488"/>
      <c r="K21" s="488"/>
      <c r="L21" s="488"/>
      <c r="M21" s="488"/>
      <c r="N21" s="488"/>
      <c r="O21" s="488"/>
      <c r="P21" s="488"/>
      <c r="Q21" s="488"/>
    </row>
    <row r="22" spans="1:17" ht="12" customHeight="1" x14ac:dyDescent="0.25">
      <c r="A22" s="126"/>
      <c r="B22" s="127"/>
      <c r="C22" s="127"/>
      <c r="D22" s="127"/>
      <c r="E22" s="127"/>
      <c r="F22" s="127"/>
      <c r="G22" s="127"/>
      <c r="H22" s="127"/>
      <c r="I22" s="127"/>
      <c r="J22" s="127"/>
      <c r="K22" s="23"/>
      <c r="L22" s="23"/>
      <c r="M22" s="23"/>
      <c r="N22" s="23"/>
      <c r="O22" s="23"/>
      <c r="P22" s="23"/>
      <c r="Q22" s="23"/>
    </row>
    <row r="23" spans="1:17" ht="15.75" x14ac:dyDescent="0.25">
      <c r="A23" s="128" t="s">
        <v>207</v>
      </c>
      <c r="B23" s="129"/>
      <c r="C23" s="130"/>
      <c r="D23" s="130"/>
      <c r="E23" s="130"/>
      <c r="F23" s="131"/>
      <c r="G23" s="130"/>
      <c r="H23" s="130"/>
      <c r="I23" s="130"/>
      <c r="J23" s="130"/>
      <c r="K23" s="23"/>
      <c r="L23" s="23"/>
      <c r="M23" s="23"/>
      <c r="N23" s="23"/>
      <c r="O23" s="23"/>
      <c r="P23" s="23"/>
      <c r="Q23" s="23"/>
    </row>
    <row r="24" spans="1:17" ht="15" customHeight="1" thickBot="1" x14ac:dyDescent="0.25">
      <c r="A24" s="235"/>
      <c r="B24" s="236"/>
      <c r="C24" s="236"/>
      <c r="D24" s="236"/>
      <c r="E24" s="236"/>
      <c r="F24" s="236"/>
      <c r="G24" s="236"/>
      <c r="H24" s="236"/>
      <c r="I24" s="236"/>
      <c r="J24" s="236"/>
      <c r="K24" s="236"/>
      <c r="L24" s="235"/>
      <c r="M24" s="235"/>
      <c r="N24" s="235"/>
      <c r="O24" s="235"/>
      <c r="P24" s="235"/>
      <c r="Q24" s="235"/>
    </row>
    <row r="25" spans="1:17" ht="47.25" x14ac:dyDescent="0.25">
      <c r="A25" s="225"/>
      <c r="B25" s="225"/>
      <c r="C25" s="226" t="s">
        <v>1</v>
      </c>
      <c r="D25" s="226" t="s">
        <v>2</v>
      </c>
      <c r="E25" s="226" t="s">
        <v>3</v>
      </c>
      <c r="F25" s="226" t="s">
        <v>4</v>
      </c>
      <c r="G25" s="226" t="s">
        <v>5</v>
      </c>
      <c r="H25" s="226" t="s">
        <v>6</v>
      </c>
      <c r="I25" s="226" t="s">
        <v>17</v>
      </c>
      <c r="J25" s="226" t="s">
        <v>7</v>
      </c>
      <c r="K25" s="226" t="s">
        <v>8</v>
      </c>
      <c r="L25" s="226" t="s">
        <v>9</v>
      </c>
      <c r="M25" s="226" t="s">
        <v>10</v>
      </c>
      <c r="N25" s="226" t="s">
        <v>11</v>
      </c>
      <c r="O25" s="226" t="s">
        <v>12</v>
      </c>
      <c r="P25" s="226" t="s">
        <v>13</v>
      </c>
      <c r="Q25" s="226" t="s">
        <v>14</v>
      </c>
    </row>
    <row r="26" spans="1:17" ht="15" customHeight="1" x14ac:dyDescent="0.2">
      <c r="A26" s="31"/>
      <c r="B26" s="31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.75" x14ac:dyDescent="0.25">
      <c r="A27" s="31"/>
      <c r="B27" s="218" t="s">
        <v>54</v>
      </c>
      <c r="C27" s="323">
        <f>data!U56</f>
        <v>32.432432432432435</v>
      </c>
      <c r="D27" s="323">
        <f>data!V56</f>
        <v>33.333333333333329</v>
      </c>
      <c r="E27" s="323">
        <f>data!W56</f>
        <v>21.052631578947366</v>
      </c>
      <c r="F27" s="323">
        <f>data!X56</f>
        <v>19.047619047619047</v>
      </c>
      <c r="G27" s="323">
        <f>data!Y56</f>
        <v>23.684210526315788</v>
      </c>
      <c r="H27" s="323">
        <f>data!Z56</f>
        <v>15.517241379310345</v>
      </c>
      <c r="I27" s="323">
        <f>data!AA56</f>
        <v>22.549019607843139</v>
      </c>
      <c r="J27" s="323">
        <f>data!AB56</f>
        <v>13.513513513513514</v>
      </c>
      <c r="K27" s="323">
        <f>data!AC56</f>
        <v>23.076923076923077</v>
      </c>
      <c r="L27" s="323">
        <f>data!AD56</f>
        <v>26.881720430107524</v>
      </c>
      <c r="M27" s="323">
        <f>data!AE56</f>
        <v>0</v>
      </c>
      <c r="N27" s="323">
        <f>data!AF56</f>
        <v>50</v>
      </c>
      <c r="O27" s="323">
        <f>data!AG56</f>
        <v>28.888888888888886</v>
      </c>
      <c r="P27" s="323">
        <f>data!AH56</f>
        <v>0</v>
      </c>
      <c r="Q27" s="324">
        <f>data!AI56</f>
        <v>23.1433506044905</v>
      </c>
    </row>
    <row r="28" spans="1:17" ht="15.75" x14ac:dyDescent="0.25">
      <c r="A28" s="31"/>
      <c r="B28" s="218" t="s">
        <v>55</v>
      </c>
      <c r="C28" s="323">
        <f>data!U57</f>
        <v>32.142857142857146</v>
      </c>
      <c r="D28" s="323">
        <f>data!V57</f>
        <v>15.789473684210526</v>
      </c>
      <c r="E28" s="323">
        <f>data!W57</f>
        <v>19.047619047619047</v>
      </c>
      <c r="F28" s="323">
        <f>data!X57</f>
        <v>18.181818181818183</v>
      </c>
      <c r="G28" s="323">
        <f>data!Y57</f>
        <v>25</v>
      </c>
      <c r="H28" s="323">
        <f>data!Z57</f>
        <v>29.268292682926827</v>
      </c>
      <c r="I28" s="323">
        <f>data!AA57</f>
        <v>28.333333333333332</v>
      </c>
      <c r="J28" s="323">
        <f>data!AB57</f>
        <v>17.241379310344829</v>
      </c>
      <c r="K28" s="323">
        <f>data!AC57</f>
        <v>33.333333333333329</v>
      </c>
      <c r="L28" s="323">
        <f>data!AD57</f>
        <v>33.82352941176471</v>
      </c>
      <c r="M28" s="323">
        <f>data!AE57</f>
        <v>100</v>
      </c>
      <c r="N28" s="323">
        <f>data!AF57</f>
        <v>0</v>
      </c>
      <c r="O28" s="323">
        <f>data!AG57</f>
        <v>15.151515151515152</v>
      </c>
      <c r="P28" s="323">
        <f>data!AH57</f>
        <v>50</v>
      </c>
      <c r="Q28" s="324">
        <f>data!AI57</f>
        <v>26.491646778042959</v>
      </c>
    </row>
    <row r="29" spans="1:17" ht="15.75" x14ac:dyDescent="0.25">
      <c r="A29" s="41"/>
      <c r="B29" s="219" t="s">
        <v>15</v>
      </c>
      <c r="C29" s="323">
        <f>data!U58</f>
        <v>32.307692307692307</v>
      </c>
      <c r="D29" s="323">
        <f>data!V58</f>
        <v>25</v>
      </c>
      <c r="E29" s="323">
        <f>data!W58</f>
        <v>20</v>
      </c>
      <c r="F29" s="323">
        <f>data!X58</f>
        <v>18.666666666666668</v>
      </c>
      <c r="G29" s="323">
        <f>data!Y58</f>
        <v>24.285714285714285</v>
      </c>
      <c r="H29" s="323">
        <f>data!Z58</f>
        <v>21.212121212121211</v>
      </c>
      <c r="I29" s="323">
        <f>data!AA58</f>
        <v>24.691358024691358</v>
      </c>
      <c r="J29" s="323">
        <f>data!AB58</f>
        <v>15.151515151515152</v>
      </c>
      <c r="K29" s="323">
        <f>data!AC58</f>
        <v>26.984126984126984</v>
      </c>
      <c r="L29" s="323">
        <f>data!AD58</f>
        <v>29.813664596273291</v>
      </c>
      <c r="M29" s="323">
        <f>data!AE58</f>
        <v>33.333333333333329</v>
      </c>
      <c r="N29" s="323">
        <f>data!AF58</f>
        <v>25</v>
      </c>
      <c r="O29" s="323">
        <f>data!AG58</f>
        <v>23.076923076923077</v>
      </c>
      <c r="P29" s="323">
        <f>data!AH58</f>
        <v>22.222222222222221</v>
      </c>
      <c r="Q29" s="324">
        <f>data!AI58</f>
        <v>24.549098196392784</v>
      </c>
    </row>
    <row r="30" spans="1:17" ht="15" customHeight="1" thickBot="1" x14ac:dyDescent="0.25">
      <c r="A30" s="220"/>
      <c r="B30" s="221"/>
      <c r="C30" s="221"/>
      <c r="D30" s="221"/>
      <c r="E30" s="221"/>
      <c r="F30" s="221"/>
      <c r="G30" s="221"/>
      <c r="H30" s="221"/>
      <c r="I30" s="221"/>
      <c r="J30" s="221"/>
      <c r="K30" s="221"/>
      <c r="L30" s="221"/>
      <c r="M30" s="221"/>
      <c r="N30" s="221"/>
      <c r="O30" s="221"/>
      <c r="P30" s="221"/>
      <c r="Q30" s="221"/>
    </row>
    <row r="31" spans="1:17" ht="15" customHeight="1" x14ac:dyDescent="0.2">
      <c r="A31" s="304"/>
      <c r="B31" s="348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5">
      <c r="A32" s="23" t="s">
        <v>100</v>
      </c>
      <c r="B32" s="349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41"/>
      <c r="B33" s="260"/>
      <c r="C33" s="260"/>
      <c r="D33" s="260"/>
      <c r="E33" s="260"/>
      <c r="F33" s="260"/>
      <c r="G33" s="260"/>
      <c r="H33" s="260"/>
      <c r="I33" s="260"/>
      <c r="J33" s="260"/>
      <c r="K33" s="260"/>
      <c r="L33" s="260"/>
      <c r="M33" s="260"/>
      <c r="N33" s="260"/>
      <c r="O33" s="260"/>
      <c r="P33" s="260"/>
      <c r="Q33" s="260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.75" x14ac:dyDescent="0.25">
      <c r="A35" s="132" t="s">
        <v>380</v>
      </c>
      <c r="B35" s="133"/>
      <c r="C35" s="133"/>
      <c r="D35" s="133"/>
      <c r="E35" s="133"/>
      <c r="F35" s="133"/>
      <c r="G35" s="133"/>
      <c r="H35" s="133"/>
      <c r="I35" s="134"/>
      <c r="J35" s="133"/>
      <c r="K35" s="23"/>
      <c r="L35" s="23"/>
      <c r="M35" s="23"/>
      <c r="N35" s="23"/>
      <c r="O35" s="23"/>
      <c r="P35" s="473" t="s">
        <v>53</v>
      </c>
      <c r="Q35" s="473"/>
    </row>
    <row r="36" spans="1:17" ht="15" customHeight="1" x14ac:dyDescent="0.25">
      <c r="A36" s="132"/>
      <c r="B36" s="133"/>
      <c r="C36" s="133"/>
      <c r="D36" s="133"/>
      <c r="E36" s="133"/>
      <c r="F36" s="133"/>
      <c r="G36" s="133"/>
      <c r="H36" s="133"/>
      <c r="I36" s="134"/>
      <c r="J36" s="133"/>
      <c r="K36" s="23"/>
      <c r="L36" s="23"/>
      <c r="M36" s="23"/>
      <c r="N36" s="23"/>
      <c r="O36" s="23"/>
      <c r="P36" s="23"/>
      <c r="Q36" s="23"/>
    </row>
    <row r="37" spans="1:17" x14ac:dyDescent="0.2">
      <c r="A37" s="487" t="s">
        <v>381</v>
      </c>
      <c r="B37" s="487"/>
      <c r="C37" s="487"/>
      <c r="D37" s="487"/>
      <c r="E37" s="487"/>
      <c r="F37" s="487"/>
      <c r="G37" s="487"/>
      <c r="H37" s="487"/>
      <c r="I37" s="487"/>
      <c r="J37" s="487"/>
      <c r="K37" s="487"/>
      <c r="L37" s="487"/>
      <c r="M37" s="487"/>
      <c r="N37" s="487"/>
      <c r="O37" s="487"/>
      <c r="P37" s="487"/>
      <c r="Q37" s="487"/>
    </row>
    <row r="38" spans="1:17" x14ac:dyDescent="0.2">
      <c r="A38" s="487" t="s">
        <v>158</v>
      </c>
      <c r="B38" s="487"/>
      <c r="C38" s="487"/>
      <c r="D38" s="487"/>
      <c r="E38" s="487"/>
      <c r="F38" s="487"/>
      <c r="G38" s="487"/>
      <c r="H38" s="487"/>
      <c r="I38" s="487"/>
      <c r="J38" s="487"/>
      <c r="K38" s="487"/>
      <c r="L38" s="487"/>
      <c r="M38" s="487"/>
      <c r="N38" s="487"/>
      <c r="O38" s="487"/>
      <c r="P38" s="487"/>
      <c r="Q38" s="487"/>
    </row>
    <row r="39" spans="1:17" ht="15" customHeight="1" x14ac:dyDescent="0.25">
      <c r="A39" s="132"/>
      <c r="B39" s="306"/>
      <c r="C39" s="306"/>
      <c r="D39" s="306"/>
      <c r="E39" s="306"/>
      <c r="F39" s="306"/>
      <c r="G39" s="306"/>
      <c r="H39" s="306"/>
      <c r="I39" s="306"/>
      <c r="J39" s="306"/>
      <c r="K39" s="23"/>
      <c r="L39" s="23"/>
      <c r="M39" s="23"/>
      <c r="N39" s="23"/>
      <c r="O39" s="23"/>
      <c r="P39" s="23"/>
      <c r="Q39" s="23"/>
    </row>
    <row r="40" spans="1:17" ht="15.75" x14ac:dyDescent="0.25">
      <c r="A40" s="135" t="s">
        <v>382</v>
      </c>
      <c r="B40" s="133"/>
      <c r="C40" s="133"/>
      <c r="D40" s="133"/>
      <c r="E40" s="133"/>
      <c r="F40" s="133"/>
      <c r="G40" s="133"/>
      <c r="H40" s="133"/>
      <c r="I40" s="134"/>
      <c r="J40" s="133"/>
      <c r="K40" s="23"/>
      <c r="L40" s="23"/>
      <c r="M40" s="23"/>
      <c r="N40" s="23"/>
      <c r="O40" s="23"/>
      <c r="P40" s="23"/>
      <c r="Q40" s="23"/>
    </row>
    <row r="41" spans="1:17" ht="15" customHeight="1" thickBot="1" x14ac:dyDescent="0.25">
      <c r="A41" s="235"/>
      <c r="B41" s="236"/>
      <c r="C41" s="236"/>
      <c r="D41" s="236"/>
      <c r="E41" s="236"/>
      <c r="F41" s="236"/>
      <c r="G41" s="236"/>
      <c r="H41" s="236"/>
      <c r="I41" s="236"/>
      <c r="J41" s="236"/>
      <c r="K41" s="236"/>
      <c r="L41" s="235"/>
      <c r="M41" s="235"/>
      <c r="N41" s="235"/>
      <c r="O41" s="235"/>
      <c r="P41" s="235"/>
      <c r="Q41" s="235"/>
    </row>
    <row r="42" spans="1:17" ht="47.25" x14ac:dyDescent="0.25">
      <c r="A42" s="225"/>
      <c r="B42" s="225"/>
      <c r="C42" s="226" t="s">
        <v>1</v>
      </c>
      <c r="D42" s="226" t="s">
        <v>2</v>
      </c>
      <c r="E42" s="226" t="s">
        <v>3</v>
      </c>
      <c r="F42" s="226" t="s">
        <v>4</v>
      </c>
      <c r="G42" s="226" t="s">
        <v>5</v>
      </c>
      <c r="H42" s="226" t="s">
        <v>6</v>
      </c>
      <c r="I42" s="226" t="s">
        <v>17</v>
      </c>
      <c r="J42" s="226" t="s">
        <v>7</v>
      </c>
      <c r="K42" s="226" t="s">
        <v>8</v>
      </c>
      <c r="L42" s="226" t="s">
        <v>9</v>
      </c>
      <c r="M42" s="226" t="s">
        <v>10</v>
      </c>
      <c r="N42" s="226" t="s">
        <v>11</v>
      </c>
      <c r="O42" s="226" t="s">
        <v>12</v>
      </c>
      <c r="P42" s="226" t="s">
        <v>13</v>
      </c>
      <c r="Q42" s="226" t="s">
        <v>14</v>
      </c>
    </row>
    <row r="43" spans="1:17" ht="15" customHeight="1" x14ac:dyDescent="0.2">
      <c r="A43" s="31"/>
      <c r="B43" s="31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.75" x14ac:dyDescent="0.25">
      <c r="A44" s="31"/>
      <c r="B44" s="218" t="s">
        <v>54</v>
      </c>
      <c r="C44" s="323">
        <f>data!U59</f>
        <v>16.216216216216218</v>
      </c>
      <c r="D44" s="323">
        <f>data!V59</f>
        <v>19.047619047619047</v>
      </c>
      <c r="E44" s="323">
        <f>data!W59</f>
        <v>5.2631578947368416</v>
      </c>
      <c r="F44" s="323">
        <f>data!X59</f>
        <v>30.952380952380953</v>
      </c>
      <c r="G44" s="323">
        <f>data!Y59</f>
        <v>23.684210526315788</v>
      </c>
      <c r="H44" s="323">
        <f>data!Z59</f>
        <v>32.758620689655174</v>
      </c>
      <c r="I44" s="323">
        <f>data!AA59</f>
        <v>24.509803921568626</v>
      </c>
      <c r="J44" s="323">
        <f>data!AB59</f>
        <v>43.243243243243242</v>
      </c>
      <c r="K44" s="323">
        <f>data!AC59</f>
        <v>28.205128205128204</v>
      </c>
      <c r="L44" s="323">
        <f>data!AD59</f>
        <v>29.032258064516132</v>
      </c>
      <c r="M44" s="323">
        <f>data!AE59</f>
        <v>50</v>
      </c>
      <c r="N44" s="323">
        <f>data!AF59</f>
        <v>50</v>
      </c>
      <c r="O44" s="323">
        <f>data!AG59</f>
        <v>20</v>
      </c>
      <c r="P44" s="323">
        <f>data!AH59</f>
        <v>20</v>
      </c>
      <c r="Q44" s="324">
        <f>data!AI59</f>
        <v>26.597582037996549</v>
      </c>
    </row>
    <row r="45" spans="1:17" ht="15.75" x14ac:dyDescent="0.25">
      <c r="A45" s="31"/>
      <c r="B45" s="218" t="s">
        <v>55</v>
      </c>
      <c r="C45" s="323">
        <f>data!U60</f>
        <v>3.5714285714285712</v>
      </c>
      <c r="D45" s="323">
        <f>data!V60</f>
        <v>21.052631578947366</v>
      </c>
      <c r="E45" s="323">
        <f>data!W60</f>
        <v>23.809523809523807</v>
      </c>
      <c r="F45" s="323">
        <f>data!X60</f>
        <v>15.151515151515152</v>
      </c>
      <c r="G45" s="323">
        <f>data!Y60</f>
        <v>28.125</v>
      </c>
      <c r="H45" s="323">
        <f>data!Z60</f>
        <v>39.024390243902438</v>
      </c>
      <c r="I45" s="323">
        <f>data!AA60</f>
        <v>23.333333333333332</v>
      </c>
      <c r="J45" s="323">
        <f>data!AB60</f>
        <v>27.586206896551722</v>
      </c>
      <c r="K45" s="323">
        <f>data!AC60</f>
        <v>18.75</v>
      </c>
      <c r="L45" s="323">
        <f>data!AD60</f>
        <v>22.058823529411764</v>
      </c>
      <c r="M45" s="323">
        <f>data!AE60</f>
        <v>0</v>
      </c>
      <c r="N45" s="323">
        <f>data!AF60</f>
        <v>50</v>
      </c>
      <c r="O45" s="323">
        <f>data!AG60</f>
        <v>18.181818181818183</v>
      </c>
      <c r="P45" s="323">
        <f>data!AH60</f>
        <v>0</v>
      </c>
      <c r="Q45" s="324">
        <f>data!AI60</f>
        <v>22.195704057279237</v>
      </c>
    </row>
    <row r="46" spans="1:17" ht="15.75" x14ac:dyDescent="0.25">
      <c r="A46" s="41"/>
      <c r="B46" s="219" t="s">
        <v>15</v>
      </c>
      <c r="C46" s="323">
        <f>data!U61</f>
        <v>10.76923076923077</v>
      </c>
      <c r="D46" s="323">
        <f>data!V61</f>
        <v>20</v>
      </c>
      <c r="E46" s="323">
        <f>data!W61</f>
        <v>15</v>
      </c>
      <c r="F46" s="323">
        <f>data!X61</f>
        <v>24</v>
      </c>
      <c r="G46" s="323">
        <f>data!Y61</f>
        <v>25.714285714285712</v>
      </c>
      <c r="H46" s="323">
        <f>data!Z61</f>
        <v>35.353535353535356</v>
      </c>
      <c r="I46" s="323">
        <f>data!AA61</f>
        <v>24.074074074074073</v>
      </c>
      <c r="J46" s="323">
        <f>data!AB61</f>
        <v>36.363636363636367</v>
      </c>
      <c r="K46" s="323">
        <f>data!AC61</f>
        <v>24.603174603174601</v>
      </c>
      <c r="L46" s="323">
        <f>data!AD61</f>
        <v>26.086956521739129</v>
      </c>
      <c r="M46" s="323">
        <f>data!AE61</f>
        <v>33.333333333333329</v>
      </c>
      <c r="N46" s="323">
        <f>data!AF61</f>
        <v>50</v>
      </c>
      <c r="O46" s="323">
        <f>data!AG61</f>
        <v>19.230769230769234</v>
      </c>
      <c r="P46" s="323">
        <f>data!AH61</f>
        <v>11.111111111111111</v>
      </c>
      <c r="Q46" s="324">
        <f>data!AI61</f>
        <v>24.749498997995993</v>
      </c>
    </row>
    <row r="47" spans="1:17" ht="15" customHeight="1" thickBot="1" x14ac:dyDescent="0.25">
      <c r="A47" s="220"/>
      <c r="B47" s="221"/>
      <c r="C47" s="221"/>
      <c r="D47" s="221"/>
      <c r="E47" s="221"/>
      <c r="F47" s="221"/>
      <c r="G47" s="221"/>
      <c r="H47" s="221"/>
      <c r="I47" s="221"/>
      <c r="J47" s="221"/>
      <c r="K47" s="221"/>
      <c r="L47" s="221"/>
      <c r="M47" s="221"/>
      <c r="N47" s="221"/>
      <c r="O47" s="221"/>
      <c r="P47" s="221"/>
      <c r="Q47" s="221"/>
    </row>
    <row r="48" spans="1:17" ht="15" customHeight="1" x14ac:dyDescent="0.2">
      <c r="A48" s="304"/>
      <c r="B48" s="348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5">
      <c r="A49" s="23" t="s">
        <v>100</v>
      </c>
      <c r="B49" s="349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</sheetData>
  <mergeCells count="9">
    <mergeCell ref="P1:Q1"/>
    <mergeCell ref="A3:Q3"/>
    <mergeCell ref="A4:Q4"/>
    <mergeCell ref="A37:Q37"/>
    <mergeCell ref="A38:Q38"/>
    <mergeCell ref="P18:Q18"/>
    <mergeCell ref="P35:Q35"/>
    <mergeCell ref="A20:Q20"/>
    <mergeCell ref="A21:Q21"/>
  </mergeCells>
  <hyperlinks>
    <hyperlink ref="P1:Q1" location="KPI_list!A1" display="back to KPI list"/>
    <hyperlink ref="P18:Q18" location="KPI_list!A1" display="back to KPI list"/>
    <hyperlink ref="P35:Q35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spans="1:17" ht="15.75" x14ac:dyDescent="0.25">
      <c r="A2" s="136" t="s">
        <v>168</v>
      </c>
      <c r="B2" s="137"/>
      <c r="C2" s="138"/>
      <c r="D2" s="138"/>
      <c r="E2" s="138"/>
      <c r="F2" s="138"/>
      <c r="G2" s="138"/>
      <c r="H2" s="138"/>
      <c r="I2" s="139"/>
      <c r="J2" s="139"/>
      <c r="K2" s="23"/>
      <c r="L2" s="23"/>
      <c r="M2" s="23"/>
      <c r="N2" s="23"/>
      <c r="O2" s="23"/>
      <c r="P2" s="473" t="s">
        <v>53</v>
      </c>
      <c r="Q2" s="473"/>
    </row>
    <row r="3" spans="1:17" ht="15" customHeight="1" x14ac:dyDescent="0.2">
      <c r="A3" s="140"/>
      <c r="B3" s="137"/>
      <c r="C3" s="138"/>
      <c r="D3" s="138"/>
      <c r="E3" s="138"/>
      <c r="F3" s="138"/>
      <c r="G3" s="138"/>
      <c r="H3" s="138"/>
      <c r="I3" s="138"/>
      <c r="J3" s="138"/>
      <c r="K3" s="23"/>
      <c r="L3" s="23"/>
      <c r="M3" s="23"/>
      <c r="N3" s="23"/>
      <c r="O3" s="23"/>
      <c r="P3" s="23"/>
      <c r="Q3" s="23"/>
    </row>
    <row r="4" spans="1:17" ht="15" customHeight="1" x14ac:dyDescent="0.2">
      <c r="A4" s="490" t="s">
        <v>170</v>
      </c>
      <c r="B4" s="490"/>
      <c r="C4" s="490"/>
      <c r="D4" s="490"/>
      <c r="E4" s="490"/>
      <c r="F4" s="490"/>
      <c r="G4" s="490"/>
      <c r="H4" s="490"/>
      <c r="I4" s="490"/>
      <c r="J4" s="490"/>
      <c r="K4" s="490"/>
      <c r="L4" s="490"/>
      <c r="M4" s="490"/>
      <c r="N4" s="490"/>
      <c r="O4" s="490"/>
      <c r="P4" s="490"/>
      <c r="Q4" s="490"/>
    </row>
    <row r="5" spans="1:17" ht="15" customHeight="1" x14ac:dyDescent="0.2">
      <c r="A5" s="490" t="s">
        <v>158</v>
      </c>
      <c r="B5" s="490"/>
      <c r="C5" s="490"/>
      <c r="D5" s="490"/>
      <c r="E5" s="490"/>
      <c r="F5" s="490"/>
      <c r="G5" s="490"/>
      <c r="H5" s="490"/>
      <c r="I5" s="490"/>
      <c r="J5" s="490"/>
      <c r="K5" s="490"/>
      <c r="L5" s="490"/>
      <c r="M5" s="490"/>
      <c r="N5" s="490"/>
      <c r="O5" s="490"/>
      <c r="P5" s="490"/>
      <c r="Q5" s="490"/>
    </row>
    <row r="6" spans="1:17" ht="12" customHeight="1" x14ac:dyDescent="0.2">
      <c r="A6" s="320"/>
      <c r="B6" s="318"/>
      <c r="C6" s="318"/>
      <c r="D6" s="318"/>
      <c r="E6" s="318"/>
      <c r="F6" s="318"/>
      <c r="G6" s="318"/>
      <c r="H6" s="318"/>
      <c r="I6" s="318"/>
      <c r="J6" s="318"/>
      <c r="K6" s="23"/>
      <c r="L6" s="23"/>
      <c r="M6" s="23"/>
      <c r="N6" s="23"/>
      <c r="O6" s="23"/>
      <c r="P6" s="23"/>
      <c r="Q6" s="23"/>
    </row>
    <row r="7" spans="1:17" ht="15.75" x14ac:dyDescent="0.25">
      <c r="A7" s="141" t="s">
        <v>208</v>
      </c>
      <c r="B7" s="137"/>
      <c r="C7" s="138"/>
      <c r="D7" s="138"/>
      <c r="E7" s="138"/>
      <c r="F7" s="138"/>
      <c r="G7" s="138"/>
      <c r="H7" s="138"/>
      <c r="I7" s="139"/>
      <c r="J7" s="139"/>
      <c r="K7" s="23"/>
      <c r="L7" s="23"/>
      <c r="M7" s="23"/>
      <c r="N7" s="23"/>
      <c r="O7" s="23"/>
      <c r="P7" s="23"/>
      <c r="Q7" s="23"/>
    </row>
    <row r="8" spans="1:17" ht="15" customHeight="1" thickBot="1" x14ac:dyDescent="0.25">
      <c r="A8" s="235"/>
      <c r="B8" s="236"/>
      <c r="C8" s="236"/>
      <c r="D8" s="236"/>
      <c r="E8" s="236"/>
      <c r="F8" s="236"/>
      <c r="G8" s="236"/>
      <c r="H8" s="236"/>
      <c r="I8" s="236"/>
      <c r="J8" s="236"/>
      <c r="K8" s="236"/>
      <c r="L8" s="235"/>
      <c r="M8" s="235"/>
      <c r="N8" s="235"/>
      <c r="O8" s="235"/>
      <c r="P8" s="235"/>
      <c r="Q8" s="235"/>
    </row>
    <row r="9" spans="1:17" ht="47.25" x14ac:dyDescent="0.25">
      <c r="A9" s="225"/>
      <c r="B9" s="225"/>
      <c r="C9" s="226" t="s">
        <v>1</v>
      </c>
      <c r="D9" s="226" t="s">
        <v>2</v>
      </c>
      <c r="E9" s="226" t="s">
        <v>3</v>
      </c>
      <c r="F9" s="226" t="s">
        <v>4</v>
      </c>
      <c r="G9" s="226" t="s">
        <v>5</v>
      </c>
      <c r="H9" s="226" t="s">
        <v>6</v>
      </c>
      <c r="I9" s="226" t="s">
        <v>17</v>
      </c>
      <c r="J9" s="226" t="s">
        <v>7</v>
      </c>
      <c r="K9" s="226" t="s">
        <v>8</v>
      </c>
      <c r="L9" s="226" t="s">
        <v>9</v>
      </c>
      <c r="M9" s="226" t="s">
        <v>10</v>
      </c>
      <c r="N9" s="226" t="s">
        <v>11</v>
      </c>
      <c r="O9" s="226" t="s">
        <v>12</v>
      </c>
      <c r="P9" s="226" t="s">
        <v>13</v>
      </c>
      <c r="Q9" s="226" t="s">
        <v>14</v>
      </c>
    </row>
    <row r="10" spans="1:17" ht="15" customHeight="1" x14ac:dyDescent="0.2">
      <c r="A10" s="31"/>
      <c r="B10" s="31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</row>
    <row r="11" spans="1:17" ht="15.75" x14ac:dyDescent="0.25">
      <c r="A11" s="31"/>
      <c r="B11" s="218" t="s">
        <v>54</v>
      </c>
      <c r="C11" s="323">
        <f>data!U65</f>
        <v>2.7027027027027026</v>
      </c>
      <c r="D11" s="323">
        <f>data!V65</f>
        <v>4.7619047619047619</v>
      </c>
      <c r="E11" s="323">
        <f>data!W65</f>
        <v>0</v>
      </c>
      <c r="F11" s="323">
        <f>data!X65</f>
        <v>4.7619047619047619</v>
      </c>
      <c r="G11" s="323">
        <f>data!Y65</f>
        <v>5.2631578947368416</v>
      </c>
      <c r="H11" s="323">
        <f>data!Z65</f>
        <v>3.4482758620689653</v>
      </c>
      <c r="I11" s="323">
        <f>data!AA65</f>
        <v>5.8823529411764701</v>
      </c>
      <c r="J11" s="323">
        <f>data!AB65</f>
        <v>8.1081081081081088</v>
      </c>
      <c r="K11" s="323">
        <f>data!AC65</f>
        <v>6.4102564102564097</v>
      </c>
      <c r="L11" s="323">
        <f>data!AD65</f>
        <v>3.225806451612903</v>
      </c>
      <c r="M11" s="323">
        <f>data!AE65</f>
        <v>0</v>
      </c>
      <c r="N11" s="323">
        <f>data!AF65</f>
        <v>0</v>
      </c>
      <c r="O11" s="323">
        <f>data!AG65</f>
        <v>2.2222222222222223</v>
      </c>
      <c r="P11" s="323">
        <f>data!AH65</f>
        <v>20</v>
      </c>
      <c r="Q11" s="324">
        <f>data!AI65</f>
        <v>4.6632124352331603</v>
      </c>
    </row>
    <row r="12" spans="1:17" ht="15.75" x14ac:dyDescent="0.25">
      <c r="A12" s="31"/>
      <c r="B12" s="218" t="s">
        <v>55</v>
      </c>
      <c r="C12" s="323">
        <f>data!U66</f>
        <v>7.1428571428571423</v>
      </c>
      <c r="D12" s="323">
        <f>data!V66</f>
        <v>10.526315789473683</v>
      </c>
      <c r="E12" s="323">
        <f>data!W66</f>
        <v>9.5238095238095237</v>
      </c>
      <c r="F12" s="323">
        <f>data!X66</f>
        <v>3.0303030303030303</v>
      </c>
      <c r="G12" s="323">
        <f>data!Y66</f>
        <v>9.375</v>
      </c>
      <c r="H12" s="323">
        <f>data!Z66</f>
        <v>0</v>
      </c>
      <c r="I12" s="323">
        <f>data!AA66</f>
        <v>15</v>
      </c>
      <c r="J12" s="323">
        <f>data!AB66</f>
        <v>6.8965517241379306</v>
      </c>
      <c r="K12" s="323">
        <f>data!AC66</f>
        <v>6.25</v>
      </c>
      <c r="L12" s="323">
        <f>data!AD66</f>
        <v>2.9411764705882351</v>
      </c>
      <c r="M12" s="323">
        <f>data!AE66</f>
        <v>0</v>
      </c>
      <c r="N12" s="323">
        <f>data!AF66</f>
        <v>0</v>
      </c>
      <c r="O12" s="323">
        <f>data!AG66</f>
        <v>9.0909090909090917</v>
      </c>
      <c r="P12" s="323">
        <f>data!AH66</f>
        <v>0</v>
      </c>
      <c r="Q12" s="324">
        <f>data!AI66</f>
        <v>6.9212410501193311</v>
      </c>
    </row>
    <row r="13" spans="1:17" ht="15.75" x14ac:dyDescent="0.25">
      <c r="A13" s="41"/>
      <c r="B13" s="219" t="s">
        <v>15</v>
      </c>
      <c r="C13" s="323">
        <f>data!U67</f>
        <v>4.6153846153846159</v>
      </c>
      <c r="D13" s="323">
        <f>data!V67</f>
        <v>7.5</v>
      </c>
      <c r="E13" s="323">
        <f>data!W67</f>
        <v>5</v>
      </c>
      <c r="F13" s="323">
        <f>data!X67</f>
        <v>4</v>
      </c>
      <c r="G13" s="323">
        <f>data!Y67</f>
        <v>7.1428571428571423</v>
      </c>
      <c r="H13" s="323">
        <f>data!Z67</f>
        <v>2.0202020202020203</v>
      </c>
      <c r="I13" s="323">
        <f>data!AA67</f>
        <v>9.2592592592592595</v>
      </c>
      <c r="J13" s="323">
        <f>data!AB67</f>
        <v>7.5757575757575761</v>
      </c>
      <c r="K13" s="323">
        <f>data!AC67</f>
        <v>6.3492063492063489</v>
      </c>
      <c r="L13" s="323">
        <f>data!AD67</f>
        <v>3.1055900621118013</v>
      </c>
      <c r="M13" s="323">
        <f>data!AE67</f>
        <v>0</v>
      </c>
      <c r="N13" s="323">
        <f>data!AF67</f>
        <v>0</v>
      </c>
      <c r="O13" s="323">
        <f>data!AG67</f>
        <v>5.1282051282051277</v>
      </c>
      <c r="P13" s="323">
        <f>data!AH67</f>
        <v>11.111111111111111</v>
      </c>
      <c r="Q13" s="324">
        <f>data!AI67</f>
        <v>5.6112224448897798</v>
      </c>
    </row>
    <row r="14" spans="1:17" ht="15" customHeight="1" thickBot="1" x14ac:dyDescent="0.25">
      <c r="A14" s="220"/>
      <c r="B14" s="221"/>
      <c r="C14" s="221"/>
      <c r="D14" s="221"/>
      <c r="E14" s="221"/>
      <c r="F14" s="221"/>
      <c r="G14" s="221"/>
      <c r="H14" s="221"/>
      <c r="I14" s="221"/>
      <c r="J14" s="221"/>
      <c r="K14" s="221"/>
      <c r="L14" s="221"/>
      <c r="M14" s="221"/>
      <c r="N14" s="221"/>
      <c r="O14" s="221"/>
      <c r="P14" s="221"/>
      <c r="Q14" s="221"/>
    </row>
    <row r="15" spans="1:17" ht="15" customHeight="1" x14ac:dyDescent="0.2">
      <c r="A15" s="304"/>
      <c r="B15" s="348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</row>
    <row r="16" spans="1:17" ht="15" customHeight="1" x14ac:dyDescent="0.25">
      <c r="A16" s="23" t="s">
        <v>100</v>
      </c>
      <c r="B16" s="349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</row>
    <row r="17" spans="1:17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x14ac:dyDescent="0.2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.75" x14ac:dyDescent="0.25">
      <c r="A19" s="142" t="s">
        <v>169</v>
      </c>
      <c r="B19" s="143"/>
      <c r="C19" s="144"/>
      <c r="D19" s="144"/>
      <c r="E19" s="144"/>
      <c r="F19" s="144"/>
      <c r="G19" s="144"/>
      <c r="H19" s="144"/>
      <c r="I19" s="145"/>
      <c r="J19" s="145"/>
      <c r="K19" s="23"/>
      <c r="L19" s="23"/>
      <c r="M19" s="23"/>
      <c r="N19" s="23"/>
      <c r="O19" s="23"/>
      <c r="P19" s="473" t="s">
        <v>53</v>
      </c>
      <c r="Q19" s="473"/>
    </row>
    <row r="20" spans="1:17" ht="11.45" customHeight="1" x14ac:dyDescent="0.2">
      <c r="A20" s="146"/>
      <c r="B20" s="143"/>
      <c r="C20" s="144"/>
      <c r="D20" s="144"/>
      <c r="E20" s="144"/>
      <c r="F20" s="144"/>
      <c r="G20" s="144"/>
      <c r="H20" s="144"/>
      <c r="I20" s="145"/>
      <c r="J20" s="145"/>
      <c r="K20" s="23"/>
      <c r="L20" s="23"/>
      <c r="M20" s="23"/>
      <c r="N20" s="23"/>
      <c r="O20" s="23"/>
      <c r="P20" s="23"/>
      <c r="Q20" s="23"/>
    </row>
    <row r="21" spans="1:17" x14ac:dyDescent="0.2">
      <c r="A21" s="489" t="s">
        <v>171</v>
      </c>
      <c r="B21" s="489"/>
      <c r="C21" s="489"/>
      <c r="D21" s="489"/>
      <c r="E21" s="489"/>
      <c r="F21" s="489"/>
      <c r="G21" s="489"/>
      <c r="H21" s="489"/>
      <c r="I21" s="489"/>
      <c r="J21" s="489"/>
      <c r="K21" s="489"/>
      <c r="L21" s="489"/>
      <c r="M21" s="489"/>
      <c r="N21" s="489"/>
      <c r="O21" s="489"/>
      <c r="P21" s="489"/>
      <c r="Q21" s="489"/>
    </row>
    <row r="22" spans="1:17" x14ac:dyDescent="0.2">
      <c r="A22" s="489" t="s">
        <v>158</v>
      </c>
      <c r="B22" s="489"/>
      <c r="C22" s="489"/>
      <c r="D22" s="489"/>
      <c r="E22" s="489"/>
      <c r="F22" s="489"/>
      <c r="G22" s="489"/>
      <c r="H22" s="489"/>
      <c r="I22" s="489"/>
      <c r="J22" s="489"/>
      <c r="K22" s="489"/>
      <c r="L22" s="489"/>
      <c r="M22" s="489"/>
      <c r="N22" s="489"/>
      <c r="O22" s="489"/>
      <c r="P22" s="489"/>
      <c r="Q22" s="489"/>
    </row>
    <row r="23" spans="1:17" ht="12" customHeight="1" x14ac:dyDescent="0.2">
      <c r="A23" s="319"/>
      <c r="B23" s="23"/>
      <c r="C23" s="317"/>
      <c r="D23" s="317"/>
      <c r="E23" s="317"/>
      <c r="F23" s="317"/>
      <c r="G23" s="317"/>
      <c r="H23" s="317"/>
      <c r="I23" s="317"/>
      <c r="J23" s="317"/>
      <c r="K23" s="23"/>
      <c r="L23" s="23"/>
      <c r="M23" s="23"/>
      <c r="N23" s="23"/>
      <c r="O23" s="23"/>
      <c r="P23" s="23"/>
      <c r="Q23" s="23"/>
    </row>
    <row r="24" spans="1:17" x14ac:dyDescent="0.2">
      <c r="A24" s="319"/>
      <c r="B24" s="143" t="s">
        <v>69</v>
      </c>
      <c r="C24" s="307"/>
      <c r="D24" s="307"/>
      <c r="E24" s="307"/>
      <c r="F24" s="307"/>
      <c r="G24" s="307"/>
      <c r="H24" s="307"/>
      <c r="I24" s="307"/>
      <c r="J24" s="307"/>
      <c r="K24" s="23"/>
      <c r="L24" s="23"/>
      <c r="M24" s="23"/>
      <c r="N24" s="23"/>
      <c r="O24" s="23"/>
      <c r="P24" s="23"/>
      <c r="Q24" s="23"/>
    </row>
    <row r="25" spans="1:17" ht="12" customHeight="1" x14ac:dyDescent="0.2">
      <c r="A25" s="23"/>
      <c r="B25" s="143"/>
      <c r="C25" s="144"/>
      <c r="D25" s="144"/>
      <c r="E25" s="144"/>
      <c r="F25" s="144"/>
      <c r="G25" s="144"/>
      <c r="H25" s="144"/>
      <c r="I25" s="145"/>
      <c r="J25" s="145"/>
      <c r="K25" s="23"/>
      <c r="L25" s="23"/>
      <c r="M25" s="23"/>
      <c r="N25" s="23"/>
      <c r="O25" s="23"/>
      <c r="P25" s="23"/>
      <c r="Q25" s="23"/>
    </row>
    <row r="26" spans="1:17" ht="15.75" x14ac:dyDescent="0.25">
      <c r="A26" s="147" t="s">
        <v>209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thickBot="1" x14ac:dyDescent="0.25">
      <c r="A27" s="235"/>
      <c r="B27" s="236"/>
      <c r="C27" s="236"/>
      <c r="D27" s="236"/>
      <c r="E27" s="236"/>
      <c r="F27" s="236"/>
      <c r="G27" s="236"/>
      <c r="H27" s="236"/>
      <c r="I27" s="236"/>
      <c r="J27" s="236"/>
      <c r="K27" s="236"/>
      <c r="L27" s="235"/>
      <c r="M27" s="235"/>
      <c r="N27" s="235"/>
      <c r="O27" s="235"/>
      <c r="P27" s="235"/>
      <c r="Q27" s="235"/>
    </row>
    <row r="28" spans="1:17" ht="47.25" x14ac:dyDescent="0.25">
      <c r="A28" s="225"/>
      <c r="B28" s="225"/>
      <c r="C28" s="226" t="s">
        <v>1</v>
      </c>
      <c r="D28" s="226" t="s">
        <v>2</v>
      </c>
      <c r="E28" s="226" t="s">
        <v>3</v>
      </c>
      <c r="F28" s="226" t="s">
        <v>4</v>
      </c>
      <c r="G28" s="226" t="s">
        <v>5</v>
      </c>
      <c r="H28" s="226" t="s">
        <v>6</v>
      </c>
      <c r="I28" s="226" t="s">
        <v>17</v>
      </c>
      <c r="J28" s="226" t="s">
        <v>7</v>
      </c>
      <c r="K28" s="226" t="s">
        <v>8</v>
      </c>
      <c r="L28" s="226" t="s">
        <v>9</v>
      </c>
      <c r="M28" s="226" t="s">
        <v>10</v>
      </c>
      <c r="N28" s="226" t="s">
        <v>11</v>
      </c>
      <c r="O28" s="226" t="s">
        <v>12</v>
      </c>
      <c r="P28" s="226" t="s">
        <v>13</v>
      </c>
      <c r="Q28" s="226" t="s">
        <v>14</v>
      </c>
    </row>
    <row r="29" spans="1:17" ht="15" customHeight="1" x14ac:dyDescent="0.2">
      <c r="A29" s="31"/>
      <c r="B29" s="31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.75" x14ac:dyDescent="0.25">
      <c r="A30" s="31"/>
      <c r="B30" s="218" t="s">
        <v>54</v>
      </c>
      <c r="C30" s="323">
        <f>data!U68</f>
        <v>8.1081081081081088</v>
      </c>
      <c r="D30" s="323">
        <f>data!V68</f>
        <v>14.285714285714285</v>
      </c>
      <c r="E30" s="323">
        <f>data!W68</f>
        <v>31.578947368421051</v>
      </c>
      <c r="F30" s="323">
        <f>data!X68</f>
        <v>11.904761904761903</v>
      </c>
      <c r="G30" s="323">
        <f>data!Y68</f>
        <v>2.6315789473684208</v>
      </c>
      <c r="H30" s="323">
        <f>data!Z68</f>
        <v>15.517241379310345</v>
      </c>
      <c r="I30" s="323">
        <f>data!AA68</f>
        <v>9.8039215686274517</v>
      </c>
      <c r="J30" s="323">
        <f>data!AB68</f>
        <v>2.7027027027027026</v>
      </c>
      <c r="K30" s="323">
        <f>data!AC68</f>
        <v>10.256410256410255</v>
      </c>
      <c r="L30" s="323">
        <f>data!AD68</f>
        <v>3.225806451612903</v>
      </c>
      <c r="M30" s="323">
        <f>data!AE68</f>
        <v>0</v>
      </c>
      <c r="N30" s="323">
        <f>data!AF68</f>
        <v>0</v>
      </c>
      <c r="O30" s="323">
        <f>data!AG68</f>
        <v>20</v>
      </c>
      <c r="P30" s="323">
        <f>data!AH68</f>
        <v>0</v>
      </c>
      <c r="Q30" s="324">
        <f>data!AI68</f>
        <v>10.01727115716753</v>
      </c>
    </row>
    <row r="31" spans="1:17" ht="15.75" x14ac:dyDescent="0.25">
      <c r="A31" s="31"/>
      <c r="B31" s="218" t="s">
        <v>55</v>
      </c>
      <c r="C31" s="323">
        <f>data!U69</f>
        <v>14.285714285714285</v>
      </c>
      <c r="D31" s="323">
        <f>data!V69</f>
        <v>10.526315789473683</v>
      </c>
      <c r="E31" s="323">
        <f>data!W69</f>
        <v>9.5238095238095237</v>
      </c>
      <c r="F31" s="323">
        <f>data!X69</f>
        <v>9.0909090909090917</v>
      </c>
      <c r="G31" s="323">
        <f>data!Y69</f>
        <v>12.5</v>
      </c>
      <c r="H31" s="323">
        <f>data!Z69</f>
        <v>21.951219512195124</v>
      </c>
      <c r="I31" s="323">
        <f>data!AA69</f>
        <v>0</v>
      </c>
      <c r="J31" s="323">
        <f>data!AB69</f>
        <v>3.4482758620689653</v>
      </c>
      <c r="K31" s="323">
        <f>data!AC69</f>
        <v>10.416666666666668</v>
      </c>
      <c r="L31" s="323">
        <f>data!AD69</f>
        <v>2.9411764705882351</v>
      </c>
      <c r="M31" s="323">
        <f>data!AE69</f>
        <v>0</v>
      </c>
      <c r="N31" s="323">
        <f>data!AF69</f>
        <v>0</v>
      </c>
      <c r="O31" s="323">
        <f>data!AG69</f>
        <v>27.27272727272727</v>
      </c>
      <c r="P31" s="323">
        <f>data!AH69</f>
        <v>25</v>
      </c>
      <c r="Q31" s="324">
        <f>data!AI69</f>
        <v>10.023866348448687</v>
      </c>
    </row>
    <row r="32" spans="1:17" ht="15.75" x14ac:dyDescent="0.25">
      <c r="A32" s="41"/>
      <c r="B32" s="219" t="s">
        <v>15</v>
      </c>
      <c r="C32" s="323">
        <f>data!U70</f>
        <v>10.76923076923077</v>
      </c>
      <c r="D32" s="323">
        <f>data!V70</f>
        <v>12.5</v>
      </c>
      <c r="E32" s="323">
        <f>data!W70</f>
        <v>20</v>
      </c>
      <c r="F32" s="323">
        <f>data!X70</f>
        <v>10.666666666666668</v>
      </c>
      <c r="G32" s="323">
        <f>data!Y70</f>
        <v>7.1428571428571423</v>
      </c>
      <c r="H32" s="323">
        <f>data!Z70</f>
        <v>18.181818181818183</v>
      </c>
      <c r="I32" s="323">
        <f>data!AA70</f>
        <v>6.1728395061728394</v>
      </c>
      <c r="J32" s="323">
        <f>data!AB70</f>
        <v>3.0303030303030303</v>
      </c>
      <c r="K32" s="323">
        <f>data!AC70</f>
        <v>10.317460317460316</v>
      </c>
      <c r="L32" s="323">
        <f>data!AD70</f>
        <v>3.1055900621118013</v>
      </c>
      <c r="M32" s="323">
        <f>data!AE70</f>
        <v>0</v>
      </c>
      <c r="N32" s="323">
        <f>data!AF70</f>
        <v>0</v>
      </c>
      <c r="O32" s="323">
        <f>data!AG70</f>
        <v>23.076923076923077</v>
      </c>
      <c r="P32" s="323">
        <f>data!AH70</f>
        <v>11.111111111111111</v>
      </c>
      <c r="Q32" s="324">
        <f>data!AI70</f>
        <v>10.020040080160321</v>
      </c>
    </row>
    <row r="33" spans="1:17" ht="15" customHeight="1" thickBot="1" x14ac:dyDescent="0.25">
      <c r="A33" s="220"/>
      <c r="B33" s="221"/>
      <c r="C33" s="221"/>
      <c r="D33" s="221"/>
      <c r="E33" s="221"/>
      <c r="F33" s="221"/>
      <c r="G33" s="221"/>
      <c r="H33" s="221"/>
      <c r="I33" s="221"/>
      <c r="J33" s="221"/>
      <c r="K33" s="221"/>
      <c r="L33" s="221"/>
      <c r="M33" s="221"/>
      <c r="N33" s="221"/>
      <c r="O33" s="221"/>
      <c r="P33" s="221"/>
      <c r="Q33" s="221"/>
    </row>
    <row r="34" spans="1:17" x14ac:dyDescent="0.2">
      <c r="A34" s="304"/>
      <c r="B34" s="348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5">
      <c r="A35" s="23" t="s">
        <v>100</v>
      </c>
      <c r="B35" s="349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</sheetData>
  <mergeCells count="6">
    <mergeCell ref="P2:Q2"/>
    <mergeCell ref="A21:Q21"/>
    <mergeCell ref="A22:Q22"/>
    <mergeCell ref="P19:Q19"/>
    <mergeCell ref="A4:Q4"/>
    <mergeCell ref="A5:Q5"/>
  </mergeCells>
  <hyperlinks>
    <hyperlink ref="P2:Q2" location="KPI_list!A1" display="back to KPI list"/>
    <hyperlink ref="P19:Q19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7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2" customWidth="1" collapsed="1"/>
    <col min="2" max="2" width="13.85546875" style="2" customWidth="1" collapsed="1"/>
    <col min="3" max="8" width="12.85546875" style="2" customWidth="1" collapsed="1"/>
    <col min="9" max="9" width="13.42578125" style="2" customWidth="1" collapsed="1"/>
    <col min="10" max="10" width="12.85546875" style="2" customWidth="1" collapsed="1"/>
    <col min="11" max="11" width="14.85546875" style="2" customWidth="1" collapsed="1"/>
    <col min="12" max="16" width="12.85546875" style="2" customWidth="1" collapsed="1"/>
    <col min="17" max="17" width="13.85546875" style="2" customWidth="1" collapsed="1"/>
    <col min="18" max="16384" width="9.140625" style="2" collapsed="1"/>
  </cols>
  <sheetData>
    <row r="1" spans="1:17" ht="15.75" x14ac:dyDescent="0.25">
      <c r="A1" s="148" t="s">
        <v>172</v>
      </c>
      <c r="B1" s="149"/>
      <c r="C1" s="150"/>
      <c r="D1" s="150"/>
      <c r="E1" s="150"/>
      <c r="F1" s="150"/>
      <c r="G1" s="150"/>
      <c r="H1" s="150"/>
      <c r="I1" s="151"/>
      <c r="J1" s="151"/>
      <c r="K1" s="31"/>
      <c r="L1" s="31"/>
      <c r="M1" s="31"/>
      <c r="N1" s="31"/>
      <c r="O1" s="31"/>
      <c r="P1" s="473" t="s">
        <v>53</v>
      </c>
      <c r="Q1" s="473"/>
    </row>
    <row r="2" spans="1:17" ht="15.75" x14ac:dyDescent="0.25">
      <c r="A2" s="148"/>
      <c r="B2" s="149"/>
      <c r="C2" s="150"/>
      <c r="D2" s="150"/>
      <c r="E2" s="150"/>
      <c r="F2" s="150"/>
      <c r="G2" s="150"/>
      <c r="H2" s="150"/>
      <c r="I2" s="151"/>
      <c r="J2" s="151"/>
      <c r="K2" s="31"/>
      <c r="L2" s="31"/>
      <c r="M2" s="31"/>
      <c r="N2" s="31"/>
      <c r="O2" s="31"/>
      <c r="P2" s="300"/>
      <c r="Q2" s="300"/>
    </row>
    <row r="3" spans="1:17" ht="15" customHeight="1" x14ac:dyDescent="0.2">
      <c r="A3" s="152"/>
      <c r="B3" s="149"/>
      <c r="C3" s="150"/>
      <c r="D3" s="150"/>
      <c r="E3" s="150"/>
      <c r="F3" s="150"/>
      <c r="G3" s="150"/>
      <c r="H3" s="150"/>
      <c r="I3" s="151"/>
      <c r="J3" s="151"/>
      <c r="K3" s="23"/>
      <c r="L3" s="23"/>
      <c r="M3" s="23"/>
      <c r="N3" s="23"/>
      <c r="O3" s="23"/>
      <c r="P3" s="23"/>
      <c r="Q3" s="23"/>
    </row>
    <row r="4" spans="1:17" x14ac:dyDescent="0.2">
      <c r="A4" s="491" t="s">
        <v>173</v>
      </c>
      <c r="B4" s="491"/>
      <c r="C4" s="491"/>
      <c r="D4" s="491"/>
      <c r="E4" s="491"/>
      <c r="F4" s="491"/>
      <c r="G4" s="491"/>
      <c r="H4" s="491"/>
      <c r="I4" s="491"/>
      <c r="J4" s="491"/>
      <c r="K4" s="491"/>
      <c r="L4" s="491"/>
      <c r="M4" s="491"/>
      <c r="N4" s="491"/>
      <c r="O4" s="491"/>
      <c r="P4" s="491"/>
      <c r="Q4" s="491"/>
    </row>
    <row r="5" spans="1:17" x14ac:dyDescent="0.2">
      <c r="A5" s="491" t="s">
        <v>158</v>
      </c>
      <c r="B5" s="491"/>
      <c r="C5" s="491"/>
      <c r="D5" s="491"/>
      <c r="E5" s="491"/>
      <c r="F5" s="491"/>
      <c r="G5" s="491"/>
      <c r="H5" s="491"/>
      <c r="I5" s="491"/>
      <c r="J5" s="491"/>
      <c r="K5" s="491"/>
      <c r="L5" s="491"/>
      <c r="M5" s="491"/>
      <c r="N5" s="491"/>
      <c r="O5" s="491"/>
      <c r="P5" s="491"/>
      <c r="Q5" s="491"/>
    </row>
    <row r="6" spans="1:17" ht="15" customHeight="1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</row>
    <row r="7" spans="1:17" ht="15.75" x14ac:dyDescent="0.25">
      <c r="A7" s="148"/>
      <c r="B7" s="303"/>
      <c r="C7" s="298"/>
      <c r="D7" s="298"/>
      <c r="E7" s="298"/>
      <c r="F7" s="298"/>
      <c r="G7" s="298"/>
      <c r="H7" s="298"/>
      <c r="I7" s="298"/>
      <c r="J7" s="298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148"/>
      <c r="B8" s="149"/>
      <c r="C8" s="298"/>
      <c r="D8" s="298"/>
      <c r="E8" s="298"/>
      <c r="F8" s="298"/>
      <c r="G8" s="298"/>
      <c r="H8" s="298"/>
      <c r="I8" s="298"/>
      <c r="J8" s="298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148"/>
      <c r="B9" s="149"/>
      <c r="C9" s="298"/>
      <c r="D9" s="298"/>
      <c r="E9" s="298"/>
      <c r="F9" s="298"/>
      <c r="G9" s="298"/>
      <c r="H9" s="298"/>
      <c r="I9" s="298"/>
      <c r="J9" s="298"/>
      <c r="K9" s="23"/>
      <c r="L9" s="23"/>
      <c r="M9" s="23"/>
      <c r="N9" s="23"/>
      <c r="O9" s="23"/>
      <c r="P9" s="23"/>
      <c r="Q9" s="23"/>
    </row>
    <row r="10" spans="1:17" ht="15" customHeight="1" x14ac:dyDescent="0.25">
      <c r="A10" s="148"/>
      <c r="B10" s="153"/>
      <c r="C10" s="298"/>
      <c r="D10" s="298"/>
      <c r="E10" s="298"/>
      <c r="F10" s="298"/>
      <c r="G10" s="298"/>
      <c r="H10" s="298"/>
      <c r="I10" s="298"/>
      <c r="J10" s="298"/>
      <c r="K10" s="23"/>
      <c r="L10" s="23"/>
      <c r="M10" s="23"/>
      <c r="N10" s="23"/>
      <c r="O10" s="23"/>
      <c r="P10" s="23"/>
      <c r="Q10" s="23"/>
    </row>
    <row r="11" spans="1:17" ht="15.75" x14ac:dyDescent="0.25">
      <c r="A11" s="154" t="s">
        <v>210</v>
      </c>
      <c r="B11" s="149"/>
      <c r="C11" s="150"/>
      <c r="D11" s="150"/>
      <c r="E11" s="150"/>
      <c r="F11" s="150"/>
      <c r="G11" s="150"/>
      <c r="H11" s="150"/>
      <c r="I11" s="151"/>
      <c r="J11" s="151"/>
      <c r="K11" s="23"/>
      <c r="L11" s="23"/>
      <c r="M11" s="23"/>
      <c r="N11" s="23"/>
      <c r="O11" s="23"/>
      <c r="P11" s="23"/>
      <c r="Q11" s="23"/>
    </row>
    <row r="12" spans="1:17" ht="15" customHeight="1" thickBot="1" x14ac:dyDescent="0.25">
      <c r="A12" s="70"/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0"/>
      <c r="M12" s="70"/>
      <c r="N12" s="70"/>
      <c r="O12" s="70"/>
      <c r="P12" s="70"/>
      <c r="Q12" s="70"/>
    </row>
    <row r="13" spans="1:17" ht="47.25" x14ac:dyDescent="0.25">
      <c r="A13" s="225"/>
      <c r="B13" s="225"/>
      <c r="C13" s="226" t="s">
        <v>1</v>
      </c>
      <c r="D13" s="226" t="s">
        <v>2</v>
      </c>
      <c r="E13" s="226" t="s">
        <v>3</v>
      </c>
      <c r="F13" s="226" t="s">
        <v>4</v>
      </c>
      <c r="G13" s="226" t="s">
        <v>5</v>
      </c>
      <c r="H13" s="226" t="s">
        <v>6</v>
      </c>
      <c r="I13" s="226" t="s">
        <v>17</v>
      </c>
      <c r="J13" s="226" t="s">
        <v>7</v>
      </c>
      <c r="K13" s="226" t="s">
        <v>8</v>
      </c>
      <c r="L13" s="226" t="s">
        <v>9</v>
      </c>
      <c r="M13" s="226" t="s">
        <v>10</v>
      </c>
      <c r="N13" s="226" t="s">
        <v>11</v>
      </c>
      <c r="O13" s="226" t="s">
        <v>12</v>
      </c>
      <c r="P13" s="226" t="s">
        <v>13</v>
      </c>
      <c r="Q13" s="226" t="s">
        <v>14</v>
      </c>
    </row>
    <row r="14" spans="1:17" ht="15" customHeight="1" x14ac:dyDescent="0.2">
      <c r="A14" s="42"/>
      <c r="B14" s="42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31"/>
      <c r="B15" s="218" t="s">
        <v>54</v>
      </c>
      <c r="C15" s="323">
        <f>data!U71</f>
        <v>0</v>
      </c>
      <c r="D15" s="323">
        <f>data!V71</f>
        <v>0</v>
      </c>
      <c r="E15" s="323">
        <f>data!W71</f>
        <v>0</v>
      </c>
      <c r="F15" s="323">
        <f>data!X71</f>
        <v>0</v>
      </c>
      <c r="G15" s="323">
        <f>data!Y71</f>
        <v>0</v>
      </c>
      <c r="H15" s="323">
        <f>data!Z71</f>
        <v>0</v>
      </c>
      <c r="I15" s="323">
        <f>data!AA71</f>
        <v>0</v>
      </c>
      <c r="J15" s="323">
        <f>data!AB71</f>
        <v>0</v>
      </c>
      <c r="K15" s="323">
        <f>data!AC71</f>
        <v>0</v>
      </c>
      <c r="L15" s="323">
        <f>data!AD71</f>
        <v>0</v>
      </c>
      <c r="M15" s="323">
        <f>data!AE71</f>
        <v>0</v>
      </c>
      <c r="N15" s="323">
        <f>data!AF71</f>
        <v>0</v>
      </c>
      <c r="O15" s="323">
        <f>data!AG71</f>
        <v>0</v>
      </c>
      <c r="P15" s="323">
        <f>data!AH71</f>
        <v>0</v>
      </c>
      <c r="Q15" s="323">
        <f>data!AI71</f>
        <v>0</v>
      </c>
    </row>
    <row r="16" spans="1:17" x14ac:dyDescent="0.2">
      <c r="A16" s="31"/>
      <c r="B16" s="218" t="s">
        <v>55</v>
      </c>
      <c r="C16" s="323">
        <f>data!U72</f>
        <v>0</v>
      </c>
      <c r="D16" s="323">
        <f>data!V72</f>
        <v>0</v>
      </c>
      <c r="E16" s="323">
        <f>data!W72</f>
        <v>0</v>
      </c>
      <c r="F16" s="323">
        <f>data!X72</f>
        <v>0</v>
      </c>
      <c r="G16" s="323">
        <f>data!Y72</f>
        <v>0</v>
      </c>
      <c r="H16" s="323">
        <f>data!Z72</f>
        <v>0</v>
      </c>
      <c r="I16" s="323">
        <f>data!AA72</f>
        <v>0</v>
      </c>
      <c r="J16" s="323">
        <f>data!AB72</f>
        <v>0</v>
      </c>
      <c r="K16" s="323">
        <f>data!AC72</f>
        <v>0</v>
      </c>
      <c r="L16" s="323">
        <f>data!AD72</f>
        <v>0</v>
      </c>
      <c r="M16" s="323">
        <f>data!AE72</f>
        <v>0</v>
      </c>
      <c r="N16" s="323">
        <f>data!AF72</f>
        <v>0</v>
      </c>
      <c r="O16" s="323">
        <f>data!AG72</f>
        <v>0</v>
      </c>
      <c r="P16" s="323">
        <f>data!AH72</f>
        <v>0</v>
      </c>
      <c r="Q16" s="323">
        <f>data!AI72</f>
        <v>0</v>
      </c>
    </row>
    <row r="17" spans="1:17" x14ac:dyDescent="0.2">
      <c r="A17" s="41"/>
      <c r="B17" s="219" t="s">
        <v>15</v>
      </c>
      <c r="C17" s="323">
        <f>data!U73</f>
        <v>0</v>
      </c>
      <c r="D17" s="323">
        <f>data!V73</f>
        <v>0</v>
      </c>
      <c r="E17" s="323">
        <f>data!W73</f>
        <v>0</v>
      </c>
      <c r="F17" s="323">
        <f>data!X73</f>
        <v>0</v>
      </c>
      <c r="G17" s="323">
        <f>data!Y73</f>
        <v>0</v>
      </c>
      <c r="H17" s="323">
        <f>data!Z73</f>
        <v>0</v>
      </c>
      <c r="I17" s="323">
        <f>data!AA73</f>
        <v>0</v>
      </c>
      <c r="J17" s="323">
        <f>data!AB73</f>
        <v>0</v>
      </c>
      <c r="K17" s="323">
        <f>data!AC73</f>
        <v>0</v>
      </c>
      <c r="L17" s="323">
        <f>data!AD73</f>
        <v>0</v>
      </c>
      <c r="M17" s="323">
        <f>data!AE73</f>
        <v>0</v>
      </c>
      <c r="N17" s="323">
        <f>data!AF73</f>
        <v>0</v>
      </c>
      <c r="O17" s="323">
        <f>data!AG73</f>
        <v>0</v>
      </c>
      <c r="P17" s="323">
        <f>data!AH73</f>
        <v>0</v>
      </c>
      <c r="Q17" s="323">
        <f>data!AI73</f>
        <v>0</v>
      </c>
    </row>
    <row r="18" spans="1:17" ht="15" customHeight="1" thickBot="1" x14ac:dyDescent="0.25">
      <c r="A18" s="43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</row>
    <row r="19" spans="1:17" ht="15" customHeight="1" x14ac:dyDescent="0.2">
      <c r="A19" s="304"/>
      <c r="B19" s="348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5">
      <c r="A20" s="23" t="s">
        <v>100</v>
      </c>
      <c r="B20" s="349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x14ac:dyDescent="0.2">
      <c r="A22" s="23"/>
      <c r="B22" s="23"/>
      <c r="C22" s="159"/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</row>
    <row r="23" spans="1:17" ht="15" customHeight="1" x14ac:dyDescent="0.25">
      <c r="A23" s="160" t="s">
        <v>384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304" t="s">
        <v>251</v>
      </c>
      <c r="B50" s="23" t="s">
        <v>296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 t="s">
        <v>252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476" t="s">
        <v>89</v>
      </c>
      <c r="P54" s="476"/>
      <c r="Q54" s="476"/>
    </row>
    <row r="55" spans="1:17" ht="15" customHeight="1" x14ac:dyDescent="0.25">
      <c r="A55" s="309" t="s">
        <v>362</v>
      </c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381"/>
      <c r="Q55" s="381"/>
    </row>
    <row r="56" spans="1:17" ht="15" customHeight="1" x14ac:dyDescent="0.25">
      <c r="A56" s="172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381"/>
      <c r="Q56" s="381"/>
    </row>
    <row r="57" spans="1:17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381"/>
      <c r="Q57" s="381"/>
    </row>
    <row r="58" spans="1:17" ht="15" customHeight="1" x14ac:dyDescent="0.25">
      <c r="A58" s="176" t="s">
        <v>364</v>
      </c>
      <c r="B58" s="39"/>
      <c r="C58" s="40"/>
      <c r="D58" s="41"/>
      <c r="E58" s="41"/>
      <c r="F58" s="41"/>
      <c r="G58" s="41"/>
      <c r="H58" s="41"/>
      <c r="I58" s="41"/>
      <c r="J58" s="41"/>
      <c r="K58" s="41"/>
      <c r="L58" s="36"/>
      <c r="M58" s="36"/>
      <c r="N58" s="36"/>
      <c r="O58" s="36"/>
      <c r="P58" s="36"/>
      <c r="Q58" s="36"/>
    </row>
    <row r="59" spans="1:17" ht="15" customHeight="1" thickBot="1" x14ac:dyDescent="0.25">
      <c r="A59" s="223"/>
      <c r="B59" s="223"/>
      <c r="C59" s="224"/>
      <c r="D59" s="220"/>
      <c r="E59" s="220"/>
      <c r="F59" s="220"/>
      <c r="G59" s="220"/>
      <c r="H59" s="220"/>
      <c r="I59" s="220"/>
      <c r="J59" s="220"/>
      <c r="K59" s="220"/>
      <c r="L59" s="220"/>
      <c r="M59" s="220"/>
      <c r="N59" s="220"/>
      <c r="O59" s="220"/>
      <c r="P59" s="41"/>
      <c r="Q59" s="41"/>
    </row>
    <row r="60" spans="1:17" ht="15" customHeight="1" x14ac:dyDescent="0.25">
      <c r="A60" s="225"/>
      <c r="B60" s="225"/>
      <c r="C60" s="226" t="s">
        <v>302</v>
      </c>
      <c r="D60" s="226" t="s">
        <v>303</v>
      </c>
      <c r="E60" s="226" t="s">
        <v>304</v>
      </c>
      <c r="F60" s="226" t="s">
        <v>305</v>
      </c>
      <c r="G60" s="226" t="s">
        <v>306</v>
      </c>
      <c r="H60" s="226" t="s">
        <v>307</v>
      </c>
      <c r="I60" s="226" t="s">
        <v>308</v>
      </c>
      <c r="J60" s="226" t="s">
        <v>309</v>
      </c>
      <c r="K60" s="226" t="s">
        <v>310</v>
      </c>
      <c r="L60" s="226" t="s">
        <v>333</v>
      </c>
      <c r="M60" s="226" t="s">
        <v>389</v>
      </c>
      <c r="N60" s="226" t="s">
        <v>393</v>
      </c>
      <c r="O60" s="226" t="s">
        <v>431</v>
      </c>
      <c r="P60" s="361"/>
      <c r="Q60" s="361"/>
    </row>
    <row r="61" spans="1:17" ht="15" customHeight="1" x14ac:dyDescent="0.25">
      <c r="A61" s="31"/>
      <c r="B61" s="31"/>
      <c r="C61" s="31"/>
      <c r="D61" s="31"/>
      <c r="E61" s="31"/>
      <c r="F61" s="31"/>
      <c r="G61" s="31"/>
      <c r="H61" s="33"/>
      <c r="I61" s="31"/>
      <c r="J61" s="31"/>
      <c r="K61" s="31"/>
      <c r="L61" s="31"/>
      <c r="M61" s="41"/>
      <c r="N61" s="41"/>
      <c r="O61" s="41"/>
      <c r="P61" s="41"/>
      <c r="Q61" s="41"/>
    </row>
    <row r="62" spans="1:17" ht="15" customHeight="1" x14ac:dyDescent="0.25">
      <c r="A62" s="31"/>
      <c r="B62" s="218" t="s">
        <v>357</v>
      </c>
      <c r="C62" s="441">
        <v>36.973180076628353</v>
      </c>
      <c r="D62" s="441">
        <v>37.777777777777779</v>
      </c>
      <c r="E62" s="441">
        <v>37.096774193548384</v>
      </c>
      <c r="F62" s="441">
        <v>37.278106508875744</v>
      </c>
      <c r="G62" s="441">
        <v>37.912509593246355</v>
      </c>
      <c r="H62" s="441">
        <v>35.702479338842977</v>
      </c>
      <c r="I62" s="441">
        <v>33.844765342960287</v>
      </c>
      <c r="J62" s="441">
        <v>35.060129509713228</v>
      </c>
      <c r="K62" s="441">
        <v>38.170055452865064</v>
      </c>
      <c r="L62" s="441">
        <v>40.343698854337148</v>
      </c>
      <c r="M62" s="441">
        <v>39.063591893780576</v>
      </c>
      <c r="N62" s="441">
        <v>36.717557251908396</v>
      </c>
      <c r="O62" s="441">
        <v>35.070140280561127</v>
      </c>
      <c r="P62" s="323"/>
      <c r="Q62" s="324"/>
    </row>
    <row r="63" spans="1:17" ht="15" customHeight="1" x14ac:dyDescent="0.25">
      <c r="A63" s="31"/>
      <c r="B63" s="218" t="s">
        <v>358</v>
      </c>
      <c r="C63" s="441">
        <v>23.946360153256705</v>
      </c>
      <c r="D63" s="441">
        <v>23.859649122807017</v>
      </c>
      <c r="E63" s="441">
        <v>24.838709677419356</v>
      </c>
      <c r="F63" s="441">
        <v>24.852071005917161</v>
      </c>
      <c r="G63" s="441">
        <v>24.558710667689944</v>
      </c>
      <c r="H63" s="441">
        <v>26.115702479338843</v>
      </c>
      <c r="I63" s="441">
        <v>27.075812274368232</v>
      </c>
      <c r="J63" s="441">
        <v>26.827012025901944</v>
      </c>
      <c r="K63" s="441">
        <v>25.785582255083177</v>
      </c>
      <c r="L63" s="441">
        <v>23.404255319148938</v>
      </c>
      <c r="M63" s="441">
        <v>22.152341020265549</v>
      </c>
      <c r="N63" s="441">
        <v>23.206106870229007</v>
      </c>
      <c r="O63" s="441">
        <v>24.549098196392784</v>
      </c>
      <c r="P63" s="323"/>
      <c r="Q63" s="324"/>
    </row>
    <row r="64" spans="1:17" ht="15" customHeight="1" x14ac:dyDescent="0.25">
      <c r="A64" s="31"/>
      <c r="B64" s="218" t="s">
        <v>379</v>
      </c>
      <c r="C64" s="441">
        <v>27.586206896551722</v>
      </c>
      <c r="D64" s="441">
        <v>24.678362573099417</v>
      </c>
      <c r="E64" s="441">
        <v>24.758064516129032</v>
      </c>
      <c r="F64" s="441">
        <v>26.405325443786982</v>
      </c>
      <c r="G64" s="441">
        <v>26.554105909439755</v>
      </c>
      <c r="H64" s="441">
        <v>28.264462809917358</v>
      </c>
      <c r="I64" s="441">
        <v>29.693140794223826</v>
      </c>
      <c r="J64" s="441">
        <v>28.492136910268268</v>
      </c>
      <c r="K64" s="441">
        <v>26.709796672828094</v>
      </c>
      <c r="L64" s="441">
        <v>26.841243862520457</v>
      </c>
      <c r="M64" s="441">
        <v>26.764500349406013</v>
      </c>
      <c r="N64" s="441">
        <v>26.106870229007633</v>
      </c>
      <c r="O64" s="441">
        <v>24.749498997995993</v>
      </c>
      <c r="P64" s="323"/>
      <c r="Q64" s="324"/>
    </row>
    <row r="65" spans="1:17" ht="15" customHeight="1" x14ac:dyDescent="0.25">
      <c r="A65" s="31"/>
      <c r="B65" s="218" t="s">
        <v>359</v>
      </c>
      <c r="C65" s="441">
        <v>3.4482758620689653</v>
      </c>
      <c r="D65" s="441">
        <v>3.1578947368421053</v>
      </c>
      <c r="E65" s="441">
        <v>2.5806451612903225</v>
      </c>
      <c r="F65" s="441">
        <v>3.2544378698224854</v>
      </c>
      <c r="G65" s="441">
        <v>4.144282425172678</v>
      </c>
      <c r="H65" s="441">
        <v>4.3801652892561984</v>
      </c>
      <c r="I65" s="441">
        <v>5.1444043321299642</v>
      </c>
      <c r="J65" s="441">
        <v>6.0129509713228497</v>
      </c>
      <c r="K65" s="441">
        <v>5.9149722735674679</v>
      </c>
      <c r="L65" s="441">
        <v>5.9738134206219309</v>
      </c>
      <c r="M65" s="441">
        <v>7.4074074074074066</v>
      </c>
      <c r="N65" s="441">
        <v>7.328244274809161</v>
      </c>
      <c r="O65" s="441">
        <v>5.6112224448897798</v>
      </c>
      <c r="P65" s="323"/>
      <c r="Q65" s="324"/>
    </row>
    <row r="66" spans="1:17" ht="15" customHeight="1" x14ac:dyDescent="0.25">
      <c r="A66" s="31"/>
      <c r="B66" s="218" t="s">
        <v>361</v>
      </c>
      <c r="C66" s="441">
        <v>2.8735632183908044</v>
      </c>
      <c r="D66" s="441">
        <v>5.0292397660818713</v>
      </c>
      <c r="E66" s="441">
        <v>3.790322580645161</v>
      </c>
      <c r="F66" s="441">
        <v>2.440828402366864</v>
      </c>
      <c r="G66" s="441">
        <v>3.3768227168073679</v>
      </c>
      <c r="H66" s="441">
        <v>3.0578512396694215</v>
      </c>
      <c r="I66" s="441">
        <v>2.3465703971119134</v>
      </c>
      <c r="J66" s="441">
        <v>1.2950971322849214</v>
      </c>
      <c r="K66" s="441">
        <v>1.1090573012939002</v>
      </c>
      <c r="L66" s="441">
        <v>2.7823240589198037</v>
      </c>
      <c r="M66" s="441">
        <v>4.6121593291404608</v>
      </c>
      <c r="N66" s="441">
        <v>6.6412213740458013</v>
      </c>
      <c r="O66" s="441">
        <v>10.020040080160321</v>
      </c>
      <c r="P66" s="323"/>
      <c r="Q66" s="324"/>
    </row>
    <row r="67" spans="1:17" ht="15" customHeight="1" x14ac:dyDescent="0.25">
      <c r="A67" s="41"/>
      <c r="B67" s="219" t="s">
        <v>360</v>
      </c>
      <c r="C67" s="441">
        <v>5.1724137931034484</v>
      </c>
      <c r="D67" s="441">
        <v>5.4970760233918128</v>
      </c>
      <c r="E67" s="441">
        <v>6.935483870967742</v>
      </c>
      <c r="F67" s="441">
        <v>5.7692307692307692</v>
      </c>
      <c r="G67" s="441">
        <v>3.4535686876438989</v>
      </c>
      <c r="H67" s="441">
        <v>2.4793388429752068</v>
      </c>
      <c r="I67" s="441">
        <v>1.895306859205776</v>
      </c>
      <c r="J67" s="441">
        <v>2.3126734505087883</v>
      </c>
      <c r="K67" s="441">
        <v>2.310536044362292</v>
      </c>
      <c r="L67" s="442">
        <v>0.65466448445171854</v>
      </c>
      <c r="M67" s="442">
        <v>0</v>
      </c>
      <c r="N67" s="442">
        <v>0</v>
      </c>
      <c r="O67" s="442">
        <v>0</v>
      </c>
      <c r="P67" s="323"/>
      <c r="Q67" s="324"/>
    </row>
    <row r="68" spans="1:17" ht="15" customHeight="1" thickBot="1" x14ac:dyDescent="0.25">
      <c r="A68" s="220"/>
      <c r="B68" s="221"/>
      <c r="C68" s="222"/>
      <c r="D68" s="222"/>
      <c r="E68" s="222"/>
      <c r="F68" s="222"/>
      <c r="G68" s="222"/>
      <c r="H68" s="222"/>
      <c r="I68" s="222"/>
      <c r="J68" s="222"/>
      <c r="K68" s="222"/>
      <c r="L68" s="222"/>
      <c r="M68" s="222"/>
      <c r="N68" s="222"/>
      <c r="O68" s="222"/>
      <c r="P68" s="362"/>
      <c r="Q68" s="362"/>
    </row>
    <row r="69" spans="1:17" ht="15" customHeight="1" x14ac:dyDescent="0.2">
      <c r="A69" s="360"/>
      <c r="B69" s="360"/>
      <c r="C69" s="360"/>
      <c r="D69" s="360"/>
      <c r="E69" s="360"/>
      <c r="F69" s="360"/>
      <c r="G69" s="360"/>
      <c r="H69" s="360"/>
      <c r="I69" s="360"/>
      <c r="J69" s="360"/>
      <c r="K69" s="360"/>
      <c r="L69" s="360"/>
      <c r="M69" s="360"/>
      <c r="N69" s="360"/>
      <c r="O69" s="36"/>
      <c r="P69" s="360"/>
      <c r="Q69" s="360"/>
    </row>
    <row r="70" spans="1:17" ht="15" customHeight="1" x14ac:dyDescent="0.2">
      <c r="A70" s="457" t="s">
        <v>468</v>
      </c>
      <c r="B70" s="360"/>
      <c r="C70" s="360"/>
      <c r="D70" s="360"/>
      <c r="E70" s="360"/>
      <c r="F70" s="360"/>
      <c r="G70" s="360"/>
      <c r="H70" s="360"/>
      <c r="I70" s="360"/>
      <c r="J70" s="360"/>
      <c r="K70" s="360"/>
      <c r="L70" s="360"/>
      <c r="M70" s="360"/>
      <c r="N70" s="360"/>
      <c r="O70" s="36"/>
      <c r="P70" s="360"/>
      <c r="Q70" s="360"/>
    </row>
    <row r="71" spans="1:17" ht="15" customHeight="1" x14ac:dyDescent="0.2">
      <c r="A71" s="360"/>
      <c r="B71" s="360"/>
      <c r="C71" s="360"/>
      <c r="D71" s="360"/>
      <c r="E71" s="360"/>
      <c r="F71" s="360"/>
      <c r="G71" s="360"/>
      <c r="H71" s="360"/>
      <c r="I71" s="360"/>
      <c r="J71" s="360"/>
      <c r="K71" s="360"/>
      <c r="L71" s="360"/>
      <c r="M71" s="360"/>
      <c r="N71" s="360"/>
      <c r="O71" s="36"/>
      <c r="P71" s="360"/>
      <c r="Q71" s="360"/>
    </row>
    <row r="72" spans="1:17" ht="15" customHeight="1" x14ac:dyDescent="0.2">
      <c r="A72" s="360"/>
      <c r="B72" s="360"/>
      <c r="C72" s="360"/>
      <c r="D72" s="360"/>
      <c r="E72" s="360"/>
      <c r="F72" s="360"/>
      <c r="G72" s="360"/>
      <c r="H72" s="360"/>
      <c r="I72" s="360"/>
      <c r="J72" s="360"/>
      <c r="K72" s="360"/>
      <c r="L72" s="360"/>
      <c r="M72" s="360"/>
      <c r="N72" s="360"/>
      <c r="O72" s="360"/>
      <c r="P72" s="360"/>
      <c r="Q72" s="360"/>
    </row>
    <row r="73" spans="1:17" ht="15" customHeight="1" x14ac:dyDescent="0.25">
      <c r="A73" s="176" t="s">
        <v>363</v>
      </c>
      <c r="B73" s="23"/>
      <c r="C73" s="23"/>
      <c r="D73" s="23"/>
      <c r="E73" s="23"/>
      <c r="F73" s="23"/>
      <c r="G73" s="360"/>
      <c r="H73" s="360"/>
      <c r="I73" s="360"/>
      <c r="J73" s="360"/>
      <c r="K73" s="360"/>
      <c r="L73" s="360"/>
      <c r="M73" s="360"/>
      <c r="N73" s="360"/>
      <c r="O73" s="360"/>
      <c r="P73" s="360"/>
      <c r="Q73" s="360"/>
    </row>
    <row r="74" spans="1:17" ht="15" customHeight="1" x14ac:dyDescent="0.2">
      <c r="A74" s="360"/>
      <c r="B74" s="360"/>
      <c r="C74" s="360"/>
      <c r="D74" s="360"/>
      <c r="E74" s="360"/>
      <c r="F74" s="360"/>
      <c r="G74" s="360"/>
      <c r="H74" s="360"/>
      <c r="I74" s="360"/>
      <c r="J74" s="360"/>
      <c r="K74" s="360"/>
      <c r="L74" s="360"/>
      <c r="M74" s="360"/>
      <c r="N74" s="360"/>
      <c r="O74" s="360"/>
      <c r="P74" s="360"/>
      <c r="Q74" s="360"/>
    </row>
    <row r="75" spans="1:17" ht="15" customHeight="1" x14ac:dyDescent="0.2">
      <c r="A75" s="360"/>
      <c r="B75" s="360"/>
      <c r="C75" s="360"/>
      <c r="D75" s="360"/>
      <c r="E75" s="360"/>
      <c r="F75" s="360"/>
      <c r="G75" s="360"/>
      <c r="H75" s="360"/>
      <c r="I75" s="360"/>
      <c r="J75" s="360"/>
      <c r="K75" s="360"/>
      <c r="L75" s="360"/>
      <c r="M75" s="360"/>
      <c r="N75" s="360"/>
      <c r="O75" s="360"/>
      <c r="P75" s="360"/>
      <c r="Q75" s="360"/>
    </row>
    <row r="76" spans="1:17" ht="15" customHeight="1" x14ac:dyDescent="0.2">
      <c r="A76" s="360"/>
      <c r="B76" s="360"/>
      <c r="C76" s="360"/>
      <c r="D76" s="360"/>
      <c r="E76" s="360"/>
      <c r="F76" s="360"/>
      <c r="G76" s="360"/>
      <c r="H76" s="360"/>
      <c r="I76" s="360"/>
      <c r="J76" s="360"/>
      <c r="K76" s="360"/>
      <c r="L76" s="360"/>
      <c r="M76" s="360"/>
      <c r="N76" s="360"/>
      <c r="O76" s="360"/>
      <c r="P76" s="360"/>
      <c r="Q76" s="360"/>
    </row>
    <row r="77" spans="1:17" ht="15" customHeight="1" x14ac:dyDescent="0.2">
      <c r="A77" s="360"/>
      <c r="B77" s="360"/>
      <c r="C77" s="360"/>
      <c r="D77" s="360"/>
      <c r="E77" s="360"/>
      <c r="F77" s="360"/>
      <c r="G77" s="360"/>
      <c r="H77" s="360"/>
      <c r="I77" s="360"/>
      <c r="J77" s="360"/>
      <c r="K77" s="360"/>
      <c r="L77" s="360"/>
      <c r="M77" s="360"/>
      <c r="N77" s="360"/>
      <c r="O77" s="360"/>
      <c r="P77" s="360"/>
      <c r="Q77" s="360"/>
    </row>
    <row r="78" spans="1:17" ht="15" customHeight="1" x14ac:dyDescent="0.2">
      <c r="A78" s="360"/>
      <c r="B78" s="360"/>
      <c r="C78" s="360"/>
      <c r="D78" s="360"/>
      <c r="E78" s="360"/>
      <c r="F78" s="360"/>
      <c r="G78" s="360"/>
      <c r="H78" s="360"/>
      <c r="I78" s="360"/>
      <c r="J78" s="360"/>
      <c r="K78" s="360"/>
      <c r="L78" s="360"/>
      <c r="M78" s="360"/>
      <c r="N78" s="360"/>
      <c r="O78" s="360"/>
      <c r="P78" s="360"/>
      <c r="Q78" s="360"/>
    </row>
    <row r="79" spans="1:17" ht="15" customHeight="1" x14ac:dyDescent="0.2">
      <c r="A79" s="360"/>
      <c r="B79" s="360"/>
      <c r="C79" s="360"/>
      <c r="D79" s="360"/>
      <c r="E79" s="360"/>
      <c r="F79" s="360"/>
      <c r="G79" s="360"/>
      <c r="H79" s="360"/>
      <c r="I79" s="360"/>
      <c r="J79" s="360"/>
      <c r="K79" s="360"/>
      <c r="L79" s="360"/>
      <c r="M79" s="360"/>
      <c r="N79" s="360"/>
      <c r="O79" s="360"/>
      <c r="P79" s="360"/>
      <c r="Q79" s="360"/>
    </row>
    <row r="80" spans="1:17" ht="15" customHeight="1" x14ac:dyDescent="0.2">
      <c r="A80" s="360"/>
      <c r="B80" s="360"/>
      <c r="C80" s="360"/>
      <c r="D80" s="360"/>
      <c r="E80" s="360"/>
      <c r="F80" s="360"/>
      <c r="G80" s="360"/>
      <c r="H80" s="360"/>
      <c r="I80" s="360"/>
      <c r="J80" s="360"/>
      <c r="K80" s="360"/>
      <c r="L80" s="360"/>
      <c r="M80" s="360"/>
      <c r="N80" s="360"/>
      <c r="O80" s="360"/>
      <c r="P80" s="360"/>
      <c r="Q80" s="360"/>
    </row>
    <row r="81" spans="1:17" ht="15" customHeight="1" x14ac:dyDescent="0.2">
      <c r="A81" s="360"/>
      <c r="B81" s="360"/>
      <c r="C81" s="360"/>
      <c r="D81" s="360"/>
      <c r="E81" s="360"/>
      <c r="F81" s="360"/>
      <c r="G81" s="360"/>
      <c r="H81" s="360"/>
      <c r="I81" s="360"/>
      <c r="J81" s="360"/>
      <c r="K81" s="360"/>
      <c r="L81" s="360"/>
      <c r="M81" s="360"/>
      <c r="N81" s="360"/>
      <c r="O81" s="360"/>
      <c r="P81" s="360"/>
      <c r="Q81" s="360"/>
    </row>
    <row r="82" spans="1:17" ht="15" customHeight="1" x14ac:dyDescent="0.2">
      <c r="A82" s="360"/>
      <c r="B82" s="360"/>
      <c r="C82" s="360"/>
      <c r="D82" s="360"/>
      <c r="E82" s="360"/>
      <c r="F82" s="360"/>
      <c r="G82" s="360"/>
      <c r="H82" s="360"/>
      <c r="I82" s="360"/>
      <c r="J82" s="360"/>
      <c r="K82" s="360"/>
      <c r="L82" s="360"/>
      <c r="M82" s="360"/>
      <c r="N82" s="360"/>
      <c r="O82" s="360"/>
      <c r="P82" s="360"/>
      <c r="Q82" s="360"/>
    </row>
    <row r="83" spans="1:17" ht="15" customHeight="1" x14ac:dyDescent="0.2">
      <c r="A83" s="360"/>
      <c r="B83" s="360"/>
      <c r="C83" s="360"/>
      <c r="D83" s="360"/>
      <c r="E83" s="360"/>
      <c r="F83" s="360"/>
      <c r="G83" s="360"/>
      <c r="H83" s="360"/>
      <c r="I83" s="360"/>
      <c r="J83" s="360"/>
      <c r="K83" s="360"/>
      <c r="L83" s="360"/>
      <c r="M83" s="360"/>
      <c r="N83" s="360"/>
      <c r="O83" s="360"/>
      <c r="P83" s="360"/>
      <c r="Q83" s="360"/>
    </row>
    <row r="84" spans="1:17" ht="15" customHeight="1" x14ac:dyDescent="0.2">
      <c r="A84" s="360"/>
      <c r="B84" s="360"/>
      <c r="C84" s="360"/>
      <c r="D84" s="360"/>
      <c r="E84" s="360"/>
      <c r="F84" s="360"/>
      <c r="G84" s="360"/>
      <c r="H84" s="360"/>
      <c r="I84" s="360"/>
      <c r="J84" s="360"/>
      <c r="K84" s="360"/>
      <c r="L84" s="360"/>
      <c r="M84" s="360"/>
      <c r="N84" s="360"/>
      <c r="O84" s="360"/>
      <c r="P84" s="360"/>
      <c r="Q84" s="360"/>
    </row>
    <row r="85" spans="1:17" ht="15" customHeight="1" x14ac:dyDescent="0.2">
      <c r="A85" s="360"/>
      <c r="B85" s="360"/>
      <c r="C85" s="360"/>
      <c r="D85" s="360"/>
      <c r="E85" s="360"/>
      <c r="F85" s="360"/>
      <c r="G85" s="360"/>
      <c r="H85" s="360"/>
      <c r="I85" s="360"/>
      <c r="J85" s="360"/>
      <c r="K85" s="360"/>
      <c r="L85" s="360"/>
      <c r="M85" s="360"/>
      <c r="N85" s="360"/>
      <c r="O85" s="360"/>
      <c r="P85" s="360"/>
      <c r="Q85" s="360"/>
    </row>
    <row r="86" spans="1:17" ht="15" customHeight="1" x14ac:dyDescent="0.2">
      <c r="A86" s="360"/>
      <c r="B86" s="360"/>
      <c r="C86" s="360"/>
      <c r="D86" s="360"/>
      <c r="E86" s="360"/>
      <c r="F86" s="360"/>
      <c r="G86" s="360"/>
      <c r="H86" s="360"/>
      <c r="I86" s="360"/>
      <c r="J86" s="360"/>
      <c r="K86" s="360"/>
      <c r="L86" s="360"/>
      <c r="M86" s="360"/>
      <c r="N86" s="360"/>
      <c r="O86" s="360"/>
      <c r="P86" s="360"/>
      <c r="Q86" s="360"/>
    </row>
    <row r="87" spans="1:17" ht="15" customHeight="1" x14ac:dyDescent="0.2">
      <c r="A87" s="360"/>
      <c r="B87" s="360"/>
      <c r="C87" s="360"/>
      <c r="D87" s="360"/>
      <c r="E87" s="360"/>
      <c r="F87" s="360"/>
      <c r="G87" s="360"/>
      <c r="H87" s="360"/>
      <c r="I87" s="360"/>
      <c r="J87" s="360"/>
      <c r="K87" s="360"/>
      <c r="L87" s="360"/>
      <c r="M87" s="360"/>
      <c r="N87" s="360"/>
      <c r="O87" s="360"/>
      <c r="P87" s="360"/>
      <c r="Q87" s="360"/>
    </row>
    <row r="88" spans="1:17" ht="15" customHeight="1" x14ac:dyDescent="0.2">
      <c r="A88" s="360"/>
      <c r="B88" s="360"/>
      <c r="C88" s="360"/>
      <c r="D88" s="360"/>
      <c r="E88" s="360"/>
      <c r="F88" s="360"/>
      <c r="G88" s="360"/>
      <c r="H88" s="360"/>
      <c r="I88" s="360"/>
      <c r="J88" s="360"/>
      <c r="K88" s="360"/>
      <c r="L88" s="360"/>
      <c r="M88" s="360"/>
      <c r="N88" s="360"/>
      <c r="O88" s="360"/>
      <c r="P88" s="360"/>
      <c r="Q88" s="360"/>
    </row>
    <row r="89" spans="1:17" ht="15" customHeight="1" x14ac:dyDescent="0.2">
      <c r="A89" s="360"/>
      <c r="B89" s="360"/>
      <c r="C89" s="360"/>
      <c r="D89" s="360"/>
      <c r="E89" s="360"/>
      <c r="F89" s="360"/>
      <c r="G89" s="360"/>
      <c r="H89" s="360"/>
      <c r="I89" s="360"/>
      <c r="J89" s="360"/>
      <c r="K89" s="360"/>
      <c r="L89" s="360"/>
      <c r="M89" s="360"/>
      <c r="N89" s="360"/>
      <c r="O89" s="360"/>
      <c r="P89" s="360"/>
      <c r="Q89" s="360"/>
    </row>
    <row r="90" spans="1:17" ht="15" customHeight="1" x14ac:dyDescent="0.2">
      <c r="A90" s="360"/>
      <c r="B90" s="360"/>
      <c r="C90" s="360"/>
      <c r="D90" s="360"/>
      <c r="E90" s="360"/>
      <c r="F90" s="360"/>
      <c r="G90" s="360"/>
      <c r="H90" s="360"/>
      <c r="I90" s="360"/>
      <c r="J90" s="360"/>
      <c r="K90" s="360"/>
      <c r="L90" s="360"/>
      <c r="M90" s="360"/>
      <c r="N90" s="360"/>
      <c r="O90" s="360"/>
      <c r="P90" s="360"/>
      <c r="Q90" s="360"/>
    </row>
    <row r="91" spans="1:17" ht="15" customHeight="1" x14ac:dyDescent="0.2">
      <c r="A91" s="360"/>
      <c r="B91" s="360"/>
      <c r="C91" s="360"/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</row>
    <row r="92" spans="1:17" ht="15" customHeight="1" x14ac:dyDescent="0.2">
      <c r="A92" s="360"/>
      <c r="B92" s="360"/>
      <c r="C92" s="360"/>
      <c r="D92" s="360"/>
      <c r="E92" s="360"/>
      <c r="F92" s="360"/>
      <c r="G92" s="360"/>
      <c r="H92" s="360"/>
      <c r="I92" s="360"/>
      <c r="J92" s="360"/>
      <c r="K92" s="360"/>
      <c r="L92" s="360"/>
      <c r="M92" s="360"/>
      <c r="N92" s="360"/>
      <c r="O92" s="360"/>
      <c r="P92" s="360"/>
      <c r="Q92" s="360"/>
    </row>
    <row r="93" spans="1:17" ht="15" customHeight="1" x14ac:dyDescent="0.2">
      <c r="A93" s="360"/>
      <c r="B93" s="360"/>
      <c r="C93" s="360"/>
      <c r="D93" s="360"/>
      <c r="E93" s="360"/>
      <c r="F93" s="360"/>
      <c r="G93" s="360"/>
      <c r="H93" s="360"/>
      <c r="I93" s="360"/>
      <c r="J93" s="360"/>
      <c r="K93" s="360"/>
      <c r="L93" s="360"/>
      <c r="M93" s="360"/>
      <c r="N93" s="360"/>
      <c r="O93" s="360"/>
      <c r="P93" s="360"/>
      <c r="Q93" s="360"/>
    </row>
    <row r="94" spans="1:17" ht="15" customHeight="1" x14ac:dyDescent="0.2">
      <c r="A94" s="360"/>
      <c r="B94" s="360"/>
      <c r="C94" s="360"/>
      <c r="D94" s="360"/>
      <c r="E94" s="360"/>
      <c r="F94" s="360"/>
      <c r="G94" s="360"/>
      <c r="H94" s="360"/>
      <c r="I94" s="360"/>
      <c r="J94" s="360"/>
      <c r="K94" s="360"/>
      <c r="L94" s="360"/>
      <c r="M94" s="360"/>
      <c r="N94" s="360"/>
      <c r="O94" s="360"/>
      <c r="P94" s="360"/>
      <c r="Q94" s="360"/>
    </row>
    <row r="95" spans="1:17" ht="15" customHeight="1" x14ac:dyDescent="0.2">
      <c r="A95" s="360"/>
      <c r="B95" s="360"/>
      <c r="C95" s="360"/>
      <c r="D95" s="360"/>
      <c r="E95" s="360"/>
      <c r="F95" s="360"/>
      <c r="G95" s="360"/>
      <c r="H95" s="360"/>
      <c r="I95" s="360"/>
      <c r="J95" s="360"/>
      <c r="K95" s="360"/>
      <c r="L95" s="360"/>
      <c r="M95" s="360"/>
      <c r="N95" s="360"/>
      <c r="O95" s="360"/>
      <c r="P95" s="360"/>
      <c r="Q95" s="360"/>
    </row>
    <row r="96" spans="1:17" ht="15" customHeight="1" x14ac:dyDescent="0.2">
      <c r="A96" s="360"/>
      <c r="B96" s="360"/>
      <c r="C96" s="360"/>
      <c r="D96" s="360"/>
      <c r="E96" s="360"/>
      <c r="F96" s="360"/>
      <c r="G96" s="360"/>
      <c r="H96" s="360"/>
      <c r="I96" s="360"/>
      <c r="J96" s="360"/>
      <c r="K96" s="360"/>
      <c r="L96" s="360"/>
      <c r="M96" s="360"/>
      <c r="N96" s="360"/>
      <c r="O96" s="360"/>
      <c r="P96" s="360"/>
      <c r="Q96" s="360"/>
    </row>
    <row r="97" spans="1:17" ht="15" customHeight="1" x14ac:dyDescent="0.2">
      <c r="A97" s="360"/>
      <c r="B97" s="360"/>
      <c r="C97" s="360"/>
      <c r="D97" s="360"/>
      <c r="E97" s="360"/>
      <c r="F97" s="360"/>
      <c r="G97" s="360"/>
      <c r="H97" s="360"/>
      <c r="I97" s="360"/>
      <c r="J97" s="360"/>
      <c r="K97" s="360"/>
      <c r="L97" s="360"/>
      <c r="M97" s="360"/>
      <c r="N97" s="360"/>
      <c r="O97" s="360"/>
      <c r="P97" s="360"/>
      <c r="Q97" s="360"/>
    </row>
    <row r="98" spans="1:17" ht="15" customHeight="1" x14ac:dyDescent="0.2">
      <c r="A98" s="360"/>
      <c r="B98" s="360"/>
      <c r="C98" s="360"/>
      <c r="D98" s="360"/>
      <c r="E98" s="360"/>
      <c r="F98" s="360"/>
      <c r="G98" s="360"/>
      <c r="H98" s="360"/>
      <c r="I98" s="360"/>
      <c r="J98" s="360"/>
      <c r="K98" s="360"/>
      <c r="L98" s="360"/>
      <c r="M98" s="360"/>
      <c r="N98" s="360"/>
      <c r="O98" s="360"/>
      <c r="P98" s="360"/>
      <c r="Q98" s="360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0"/>
      <c r="P99" s="360"/>
      <c r="Q99" s="360"/>
    </row>
    <row r="100" spans="1:17" ht="15" customHeight="1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ht="15" customHeight="1" x14ac:dyDescent="0.2">
      <c r="A102" s="360"/>
      <c r="B102" s="360"/>
      <c r="C102" s="360"/>
      <c r="D102" s="360"/>
      <c r="E102" s="360"/>
      <c r="F102" s="360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ht="15" customHeight="1" x14ac:dyDescent="0.2">
      <c r="A103" s="360"/>
      <c r="B103" s="360"/>
      <c r="C103" s="360"/>
      <c r="D103" s="360"/>
      <c r="E103" s="360"/>
      <c r="F103" s="360"/>
      <c r="G103" s="360"/>
      <c r="H103" s="360"/>
      <c r="I103" s="360"/>
      <c r="J103" s="360"/>
      <c r="K103" s="360"/>
      <c r="L103" s="360"/>
      <c r="M103" s="360"/>
      <c r="N103" s="360"/>
      <c r="O103" s="360"/>
      <c r="P103" s="360"/>
      <c r="Q103" s="360"/>
    </row>
    <row r="104" spans="1:17" ht="15" customHeight="1" x14ac:dyDescent="0.2">
      <c r="A104" s="360"/>
      <c r="B104" s="360"/>
      <c r="C104" s="360"/>
      <c r="D104" s="360"/>
      <c r="E104" s="360"/>
      <c r="F104" s="360"/>
      <c r="G104" s="360"/>
      <c r="H104" s="360"/>
      <c r="I104" s="360"/>
      <c r="J104" s="360"/>
      <c r="K104" s="360"/>
      <c r="L104" s="360"/>
      <c r="M104" s="360"/>
      <c r="N104" s="360"/>
      <c r="O104" s="360"/>
      <c r="P104" s="360"/>
      <c r="Q104" s="360"/>
    </row>
    <row r="105" spans="1:17" ht="15" customHeight="1" x14ac:dyDescent="0.2">
      <c r="A105" s="360"/>
      <c r="B105" s="360"/>
      <c r="C105" s="360"/>
      <c r="D105" s="360"/>
      <c r="E105" s="360"/>
      <c r="F105" s="360"/>
      <c r="G105" s="360"/>
      <c r="H105" s="360"/>
      <c r="I105" s="360"/>
      <c r="J105" s="360"/>
      <c r="K105" s="360"/>
      <c r="L105" s="360"/>
      <c r="M105" s="360"/>
      <c r="N105" s="360"/>
      <c r="O105" s="360"/>
      <c r="P105" s="360"/>
      <c r="Q105" s="360"/>
    </row>
    <row r="106" spans="1:17" ht="15" customHeight="1" x14ac:dyDescent="0.2">
      <c r="A106" s="360"/>
      <c r="B106" s="360"/>
      <c r="C106" s="360"/>
      <c r="D106" s="360"/>
      <c r="E106" s="360"/>
      <c r="F106" s="360"/>
      <c r="G106" s="360"/>
      <c r="H106" s="360"/>
      <c r="I106" s="360"/>
      <c r="J106" s="360"/>
      <c r="K106" s="360"/>
      <c r="L106" s="360"/>
      <c r="M106" s="360"/>
      <c r="N106" s="360"/>
      <c r="O106" s="360"/>
      <c r="P106" s="360"/>
      <c r="Q106" s="360"/>
    </row>
    <row r="107" spans="1:17" ht="15" customHeight="1" x14ac:dyDescent="0.2">
      <c r="A107" s="363" t="s">
        <v>426</v>
      </c>
      <c r="B107" s="360"/>
      <c r="C107" s="360"/>
      <c r="D107" s="360"/>
      <c r="E107" s="360"/>
      <c r="F107" s="360"/>
      <c r="G107" s="360"/>
      <c r="H107" s="360"/>
      <c r="I107" s="360"/>
      <c r="J107" s="360"/>
      <c r="K107" s="360"/>
      <c r="L107" s="360"/>
      <c r="M107" s="360"/>
      <c r="N107" s="360"/>
      <c r="O107" s="360"/>
      <c r="P107" s="360"/>
      <c r="Q107" s="360"/>
    </row>
  </sheetData>
  <mergeCells count="4">
    <mergeCell ref="P1:Q1"/>
    <mergeCell ref="A4:Q4"/>
    <mergeCell ref="A5:Q5"/>
    <mergeCell ref="O54:Q54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155" t="s">
        <v>227</v>
      </c>
      <c r="B1" s="156"/>
      <c r="C1" s="156"/>
      <c r="D1" s="156"/>
      <c r="E1" s="156"/>
      <c r="F1" s="156"/>
      <c r="G1" s="156"/>
      <c r="H1" s="156"/>
      <c r="I1" s="156"/>
      <c r="J1" s="157"/>
      <c r="K1" s="23"/>
      <c r="L1" s="23"/>
      <c r="M1" s="23"/>
      <c r="N1" s="23"/>
      <c r="O1" s="23"/>
      <c r="P1" s="473" t="s">
        <v>53</v>
      </c>
      <c r="Q1" s="473"/>
    </row>
    <row r="2" spans="1:17" ht="15" customHeight="1" x14ac:dyDescent="0.2">
      <c r="A2" s="157" t="s">
        <v>383</v>
      </c>
      <c r="B2" s="156"/>
      <c r="C2" s="156"/>
      <c r="D2" s="156"/>
      <c r="E2" s="156"/>
      <c r="F2" s="156"/>
      <c r="G2" s="156"/>
      <c r="H2" s="156"/>
      <c r="I2" s="156"/>
      <c r="J2" s="157"/>
      <c r="K2" s="23"/>
      <c r="L2" s="23"/>
      <c r="M2" s="23"/>
      <c r="N2" s="23"/>
      <c r="O2" s="23"/>
      <c r="P2" s="300"/>
      <c r="Q2" s="300"/>
    </row>
    <row r="3" spans="1:17" ht="15" customHeight="1" x14ac:dyDescent="0.2">
      <c r="A3" s="156"/>
      <c r="B3" s="156"/>
      <c r="C3" s="156"/>
      <c r="D3" s="156"/>
      <c r="E3" s="156"/>
      <c r="F3" s="156"/>
      <c r="G3" s="156"/>
      <c r="H3" s="156"/>
      <c r="I3" s="156"/>
      <c r="J3" s="157"/>
      <c r="K3" s="23"/>
      <c r="L3" s="23"/>
      <c r="M3" s="23"/>
      <c r="N3" s="23"/>
      <c r="O3" s="23"/>
      <c r="P3" s="23"/>
      <c r="Q3" s="23"/>
    </row>
    <row r="4" spans="1:17" x14ac:dyDescent="0.2">
      <c r="A4" s="492" t="s">
        <v>229</v>
      </c>
      <c r="B4" s="492"/>
      <c r="C4" s="492"/>
      <c r="D4" s="492"/>
      <c r="E4" s="492"/>
      <c r="F4" s="492"/>
      <c r="G4" s="492"/>
      <c r="H4" s="492"/>
      <c r="I4" s="492"/>
      <c r="J4" s="492"/>
      <c r="K4" s="492"/>
      <c r="L4" s="492"/>
      <c r="M4" s="492"/>
      <c r="N4" s="492"/>
      <c r="O4" s="492"/>
      <c r="P4" s="492"/>
      <c r="Q4" s="492"/>
    </row>
    <row r="5" spans="1:17" x14ac:dyDescent="0.2">
      <c r="A5" s="492" t="s">
        <v>158</v>
      </c>
      <c r="B5" s="492"/>
      <c r="C5" s="492"/>
      <c r="D5" s="492"/>
      <c r="E5" s="492"/>
      <c r="F5" s="492"/>
      <c r="G5" s="492"/>
      <c r="H5" s="492"/>
      <c r="I5" s="492"/>
      <c r="J5" s="492"/>
      <c r="K5" s="492"/>
      <c r="L5" s="492"/>
      <c r="M5" s="492"/>
      <c r="N5" s="492"/>
      <c r="O5" s="492"/>
      <c r="P5" s="492"/>
      <c r="Q5" s="492"/>
    </row>
    <row r="6" spans="1:17" ht="15" customHeight="1" x14ac:dyDescent="0.2">
      <c r="A6" s="247"/>
      <c r="B6" s="247"/>
      <c r="C6" s="247"/>
      <c r="D6" s="247"/>
      <c r="E6" s="247"/>
      <c r="F6" s="247"/>
      <c r="G6" s="247"/>
      <c r="H6" s="247"/>
      <c r="I6" s="247"/>
      <c r="J6" s="247"/>
      <c r="K6" s="247"/>
      <c r="L6" s="247"/>
      <c r="M6" s="247"/>
      <c r="N6" s="247"/>
      <c r="O6" s="247"/>
      <c r="P6" s="247"/>
      <c r="Q6" s="247"/>
    </row>
    <row r="7" spans="1:17" ht="15" customHeight="1" x14ac:dyDescent="0.2">
      <c r="A7" s="247"/>
      <c r="B7" s="247"/>
      <c r="C7" s="247"/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247"/>
      <c r="P7" s="247"/>
      <c r="Q7" s="247"/>
    </row>
    <row r="8" spans="1:17" ht="15" customHeight="1" x14ac:dyDescent="0.25">
      <c r="A8" s="155"/>
      <c r="B8" s="247"/>
      <c r="C8" s="247"/>
      <c r="D8" s="247"/>
      <c r="E8" s="247"/>
      <c r="F8" s="247"/>
      <c r="G8" s="247"/>
      <c r="H8" s="247"/>
      <c r="I8" s="247"/>
      <c r="J8" s="247"/>
      <c r="K8" s="23"/>
      <c r="L8" s="23"/>
      <c r="M8" s="23"/>
      <c r="N8" s="23"/>
      <c r="O8" s="23"/>
      <c r="P8" s="23"/>
      <c r="Q8" s="23"/>
    </row>
    <row r="9" spans="1:17" ht="15.75" x14ac:dyDescent="0.25">
      <c r="A9" s="158" t="s">
        <v>226</v>
      </c>
      <c r="B9" s="156"/>
      <c r="C9" s="156"/>
      <c r="D9" s="156"/>
      <c r="E9" s="156"/>
      <c r="F9" s="156"/>
      <c r="G9" s="156"/>
      <c r="H9" s="156"/>
      <c r="I9" s="156"/>
      <c r="J9" s="157"/>
      <c r="K9" s="23"/>
      <c r="L9" s="23"/>
      <c r="M9" s="23"/>
      <c r="N9" s="23"/>
      <c r="O9" s="23"/>
      <c r="P9" s="23"/>
      <c r="Q9" s="23"/>
    </row>
    <row r="10" spans="1:17" ht="15" customHeight="1" thickBot="1" x14ac:dyDescent="0.25">
      <c r="A10" s="235"/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5"/>
      <c r="M10" s="235"/>
      <c r="N10" s="235"/>
      <c r="O10" s="235"/>
      <c r="P10" s="235"/>
      <c r="Q10" s="235"/>
    </row>
    <row r="11" spans="1:17" ht="47.25" x14ac:dyDescent="0.25">
      <c r="A11" s="225"/>
      <c r="B11" s="225"/>
      <c r="C11" s="226" t="s">
        <v>1</v>
      </c>
      <c r="D11" s="226" t="s">
        <v>2</v>
      </c>
      <c r="E11" s="226" t="s">
        <v>3</v>
      </c>
      <c r="F11" s="226" t="s">
        <v>4</v>
      </c>
      <c r="G11" s="226" t="s">
        <v>5</v>
      </c>
      <c r="H11" s="226" t="s">
        <v>6</v>
      </c>
      <c r="I11" s="226" t="s">
        <v>17</v>
      </c>
      <c r="J11" s="226" t="s">
        <v>7</v>
      </c>
      <c r="K11" s="226" t="s">
        <v>8</v>
      </c>
      <c r="L11" s="226" t="s">
        <v>9</v>
      </c>
      <c r="M11" s="226" t="s">
        <v>10</v>
      </c>
      <c r="N11" s="226" t="s">
        <v>11</v>
      </c>
      <c r="O11" s="226" t="s">
        <v>12</v>
      </c>
      <c r="P11" s="226" t="s">
        <v>13</v>
      </c>
      <c r="Q11" s="226" t="s">
        <v>14</v>
      </c>
    </row>
    <row r="12" spans="1:17" ht="15" customHeight="1" x14ac:dyDescent="0.2">
      <c r="A12" s="31"/>
      <c r="B12" s="31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</row>
    <row r="13" spans="1:17" ht="15.75" x14ac:dyDescent="0.25">
      <c r="A13" s="31"/>
      <c r="B13" s="218" t="s">
        <v>54</v>
      </c>
      <c r="C13" s="323">
        <f xml:space="preserve"> 100 - KPI_15!C15</f>
        <v>100</v>
      </c>
      <c r="D13" s="323">
        <f xml:space="preserve"> 100 - KPI_15!D15</f>
        <v>100</v>
      </c>
      <c r="E13" s="323">
        <f xml:space="preserve"> 100 - KPI_15!E15</f>
        <v>100</v>
      </c>
      <c r="F13" s="323">
        <f xml:space="preserve"> 100 - KPI_15!F15</f>
        <v>100</v>
      </c>
      <c r="G13" s="323">
        <f xml:space="preserve"> 100 - KPI_15!G15</f>
        <v>100</v>
      </c>
      <c r="H13" s="323">
        <f xml:space="preserve"> 100 - KPI_15!H15</f>
        <v>100</v>
      </c>
      <c r="I13" s="323">
        <f xml:space="preserve"> 100 - KPI_15!I15</f>
        <v>100</v>
      </c>
      <c r="J13" s="323">
        <f xml:space="preserve"> 100 - KPI_15!J15</f>
        <v>100</v>
      </c>
      <c r="K13" s="323">
        <f xml:space="preserve"> 100 - KPI_15!K15</f>
        <v>100</v>
      </c>
      <c r="L13" s="323">
        <f xml:space="preserve"> 100 - KPI_15!L15</f>
        <v>100</v>
      </c>
      <c r="M13" s="323">
        <f xml:space="preserve"> 100 - KPI_15!M15</f>
        <v>100</v>
      </c>
      <c r="N13" s="323">
        <f xml:space="preserve"> 100 - KPI_15!N15</f>
        <v>100</v>
      </c>
      <c r="O13" s="323">
        <f xml:space="preserve"> 100 - KPI_15!O15</f>
        <v>100</v>
      </c>
      <c r="P13" s="323">
        <f xml:space="preserve"> 100 - KPI_15!P15</f>
        <v>100</v>
      </c>
      <c r="Q13" s="324">
        <f xml:space="preserve"> 100 - KPI_15!Q15</f>
        <v>100</v>
      </c>
    </row>
    <row r="14" spans="1:17" ht="15.75" x14ac:dyDescent="0.25">
      <c r="A14" s="31"/>
      <c r="B14" s="218" t="s">
        <v>55</v>
      </c>
      <c r="C14" s="323">
        <f xml:space="preserve"> 100 - KPI_15!C16</f>
        <v>100</v>
      </c>
      <c r="D14" s="323">
        <f xml:space="preserve"> 100 - KPI_15!D16</f>
        <v>100</v>
      </c>
      <c r="E14" s="323">
        <f xml:space="preserve"> 100 - KPI_15!E16</f>
        <v>100</v>
      </c>
      <c r="F14" s="323">
        <f xml:space="preserve"> 100 - KPI_15!F16</f>
        <v>100</v>
      </c>
      <c r="G14" s="323">
        <f xml:space="preserve"> 100 - KPI_15!G16</f>
        <v>100</v>
      </c>
      <c r="H14" s="323">
        <f xml:space="preserve"> 100 - KPI_15!H16</f>
        <v>100</v>
      </c>
      <c r="I14" s="323">
        <f xml:space="preserve"> 100 - KPI_15!I16</f>
        <v>100</v>
      </c>
      <c r="J14" s="323">
        <f xml:space="preserve"> 100 - KPI_15!J16</f>
        <v>100</v>
      </c>
      <c r="K14" s="323">
        <f xml:space="preserve"> 100 - KPI_15!K16</f>
        <v>100</v>
      </c>
      <c r="L14" s="323">
        <f xml:space="preserve"> 100 - KPI_15!L16</f>
        <v>100</v>
      </c>
      <c r="M14" s="323">
        <f xml:space="preserve"> 100 - KPI_15!M16</f>
        <v>100</v>
      </c>
      <c r="N14" s="323">
        <f xml:space="preserve"> 100 - KPI_15!N16</f>
        <v>100</v>
      </c>
      <c r="O14" s="323">
        <f xml:space="preserve"> 100 - KPI_15!O16</f>
        <v>100</v>
      </c>
      <c r="P14" s="323">
        <f xml:space="preserve"> 100 - KPI_15!P16</f>
        <v>100</v>
      </c>
      <c r="Q14" s="324">
        <f xml:space="preserve"> 100 - KPI_15!Q16</f>
        <v>100</v>
      </c>
    </row>
    <row r="15" spans="1:17" ht="15.75" x14ac:dyDescent="0.25">
      <c r="A15" s="41"/>
      <c r="B15" s="219" t="s">
        <v>15</v>
      </c>
      <c r="C15" s="323">
        <f xml:space="preserve"> 100 - KPI_15!C17</f>
        <v>100</v>
      </c>
      <c r="D15" s="323">
        <f xml:space="preserve"> 100 - KPI_15!D17</f>
        <v>100</v>
      </c>
      <c r="E15" s="323">
        <f xml:space="preserve"> 100 - KPI_15!E17</f>
        <v>100</v>
      </c>
      <c r="F15" s="323">
        <f xml:space="preserve"> 100 - KPI_15!F17</f>
        <v>100</v>
      </c>
      <c r="G15" s="323">
        <f xml:space="preserve"> 100 - KPI_15!G17</f>
        <v>100</v>
      </c>
      <c r="H15" s="323">
        <f xml:space="preserve"> 100 - KPI_15!H17</f>
        <v>100</v>
      </c>
      <c r="I15" s="323">
        <f xml:space="preserve"> 100 - KPI_15!I17</f>
        <v>100</v>
      </c>
      <c r="J15" s="323">
        <f xml:space="preserve"> 100 - KPI_15!J17</f>
        <v>100</v>
      </c>
      <c r="K15" s="323">
        <f xml:space="preserve"> 100 - KPI_15!K17</f>
        <v>100</v>
      </c>
      <c r="L15" s="323">
        <f xml:space="preserve"> 100 - KPI_15!L17</f>
        <v>100</v>
      </c>
      <c r="M15" s="323">
        <f xml:space="preserve"> 100 - KPI_15!M17</f>
        <v>100</v>
      </c>
      <c r="N15" s="323">
        <f xml:space="preserve"> 100 - KPI_15!N17</f>
        <v>100</v>
      </c>
      <c r="O15" s="323">
        <f xml:space="preserve"> 100 - KPI_15!O17</f>
        <v>100</v>
      </c>
      <c r="P15" s="323">
        <f xml:space="preserve"> 100 - KPI_15!P17</f>
        <v>100</v>
      </c>
      <c r="Q15" s="324">
        <f xml:space="preserve"> 100 - KPI_15!Q17</f>
        <v>100</v>
      </c>
    </row>
    <row r="16" spans="1:17" ht="15" customHeight="1" thickBot="1" x14ac:dyDescent="0.25">
      <c r="A16" s="220"/>
      <c r="B16" s="221"/>
      <c r="C16" s="221"/>
      <c r="D16" s="221"/>
      <c r="E16" s="221"/>
      <c r="F16" s="221"/>
      <c r="G16" s="221"/>
      <c r="H16" s="221"/>
      <c r="I16" s="221"/>
      <c r="J16" s="221"/>
      <c r="K16" s="221"/>
      <c r="L16" s="221"/>
      <c r="M16" s="221"/>
      <c r="N16" s="221"/>
      <c r="O16" s="221"/>
      <c r="P16" s="221"/>
      <c r="Q16" s="221"/>
    </row>
    <row r="17" spans="1:17" ht="15" customHeight="1" x14ac:dyDescent="0.2">
      <c r="A17" s="304"/>
      <c r="B17" s="348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ht="15" customHeight="1" x14ac:dyDescent="0.25">
      <c r="A18" s="23" t="s">
        <v>100</v>
      </c>
      <c r="B18" s="349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</sheetData>
  <mergeCells count="3">
    <mergeCell ref="P1:Q1"/>
    <mergeCell ref="A4:Q4"/>
    <mergeCell ref="A5:Q5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2"/>
  <sheetViews>
    <sheetView zoomScale="70" zoomScaleNormal="70" zoomScalePageLayoutView="6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161" t="s">
        <v>276</v>
      </c>
      <c r="B1" s="162"/>
      <c r="C1" s="162"/>
      <c r="D1" s="162"/>
      <c r="E1" s="162"/>
      <c r="F1" s="162"/>
      <c r="G1" s="162"/>
      <c r="H1" s="162"/>
      <c r="I1" s="162"/>
      <c r="J1" s="162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5">
      <c r="A2" s="161"/>
      <c r="B2" s="162"/>
      <c r="C2" s="162"/>
      <c r="D2" s="162"/>
      <c r="E2" s="162"/>
      <c r="F2" s="162"/>
      <c r="G2" s="162"/>
      <c r="H2" s="162"/>
      <c r="I2" s="162"/>
      <c r="J2" s="162"/>
      <c r="K2" s="31"/>
      <c r="L2" s="31"/>
      <c r="M2" s="31"/>
      <c r="N2" s="31"/>
      <c r="O2" s="31"/>
      <c r="P2" s="300"/>
      <c r="Q2" s="300"/>
    </row>
    <row r="3" spans="1:17" ht="15" customHeight="1" x14ac:dyDescent="0.2">
      <c r="A3" s="163"/>
      <c r="B3" s="162"/>
      <c r="C3" s="162"/>
      <c r="D3" s="162"/>
      <c r="E3" s="162"/>
      <c r="F3" s="162"/>
      <c r="G3" s="162"/>
      <c r="H3" s="162"/>
      <c r="I3" s="162"/>
      <c r="J3" s="162"/>
      <c r="K3" s="23"/>
      <c r="L3" s="23"/>
      <c r="M3" s="23"/>
      <c r="N3" s="23"/>
      <c r="O3" s="23"/>
      <c r="P3" s="23"/>
      <c r="Q3" s="23"/>
    </row>
    <row r="4" spans="1:17" x14ac:dyDescent="0.2">
      <c r="A4" s="493" t="s">
        <v>148</v>
      </c>
      <c r="B4" s="493"/>
      <c r="C4" s="493"/>
      <c r="D4" s="493"/>
      <c r="E4" s="493"/>
      <c r="F4" s="493"/>
      <c r="G4" s="493"/>
      <c r="H4" s="493"/>
      <c r="I4" s="493"/>
      <c r="J4" s="493"/>
      <c r="K4" s="493"/>
      <c r="L4" s="493"/>
      <c r="M4" s="493"/>
      <c r="N4" s="493"/>
      <c r="O4" s="493"/>
      <c r="P4" s="493"/>
      <c r="Q4" s="493"/>
    </row>
    <row r="5" spans="1:17" x14ac:dyDescent="0.2">
      <c r="A5" s="493" t="s">
        <v>140</v>
      </c>
      <c r="B5" s="493"/>
      <c r="C5" s="493"/>
      <c r="D5" s="493"/>
      <c r="E5" s="493"/>
      <c r="F5" s="493"/>
      <c r="G5" s="493"/>
      <c r="H5" s="493"/>
      <c r="I5" s="493"/>
      <c r="J5" s="493"/>
      <c r="K5" s="493"/>
      <c r="L5" s="493"/>
      <c r="M5" s="493"/>
      <c r="N5" s="493"/>
      <c r="O5" s="493"/>
      <c r="P5" s="493"/>
      <c r="Q5" s="493"/>
    </row>
    <row r="6" spans="1:17" ht="15" customHeight="1" x14ac:dyDescent="0.25">
      <c r="A6" s="161"/>
      <c r="B6" s="248"/>
      <c r="C6" s="248"/>
      <c r="D6" s="248"/>
      <c r="E6" s="248"/>
      <c r="F6" s="248"/>
      <c r="G6" s="248"/>
      <c r="H6" s="248"/>
      <c r="I6" s="248"/>
      <c r="J6" s="248"/>
      <c r="K6" s="23"/>
      <c r="L6" s="23"/>
      <c r="M6" s="23"/>
      <c r="N6" s="23"/>
      <c r="O6" s="23"/>
      <c r="P6" s="23"/>
      <c r="Q6" s="23"/>
    </row>
    <row r="7" spans="1:17" ht="15" customHeight="1" x14ac:dyDescent="0.25">
      <c r="A7" s="161"/>
      <c r="B7" s="248"/>
      <c r="C7" s="248"/>
      <c r="D7" s="248"/>
      <c r="E7" s="248"/>
      <c r="F7" s="248"/>
      <c r="G7" s="248"/>
      <c r="H7" s="248"/>
      <c r="I7" s="248"/>
      <c r="J7" s="248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161"/>
      <c r="B8" s="248"/>
      <c r="C8" s="248"/>
      <c r="D8" s="248"/>
      <c r="E8" s="248"/>
      <c r="F8" s="248"/>
      <c r="G8" s="248"/>
      <c r="H8" s="248"/>
      <c r="I8" s="248"/>
      <c r="J8" s="248"/>
      <c r="K8" s="23"/>
      <c r="L8" s="23"/>
      <c r="M8" s="23"/>
      <c r="N8" s="23"/>
      <c r="O8" s="23"/>
      <c r="P8" s="23"/>
      <c r="Q8" s="23"/>
    </row>
    <row r="9" spans="1:17" ht="15.75" x14ac:dyDescent="0.25">
      <c r="A9" s="164" t="s">
        <v>277</v>
      </c>
      <c r="B9" s="162"/>
      <c r="C9" s="162"/>
      <c r="D9" s="162"/>
      <c r="E9" s="162"/>
      <c r="F9" s="162"/>
      <c r="G9" s="162"/>
      <c r="H9" s="162"/>
      <c r="I9" s="162"/>
      <c r="J9" s="162"/>
      <c r="K9" s="23"/>
      <c r="L9" s="23"/>
      <c r="M9" s="23"/>
      <c r="N9" s="23"/>
      <c r="O9" s="23"/>
      <c r="P9" s="23"/>
      <c r="Q9" s="23"/>
    </row>
    <row r="10" spans="1:17" ht="15" customHeight="1" thickBot="1" x14ac:dyDescent="0.25">
      <c r="A10" s="235"/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5"/>
      <c r="M10" s="235"/>
      <c r="N10" s="235"/>
      <c r="O10" s="235"/>
      <c r="P10" s="235"/>
      <c r="Q10" s="235"/>
    </row>
    <row r="11" spans="1:17" ht="47.25" x14ac:dyDescent="0.25">
      <c r="A11" s="225"/>
      <c r="B11" s="225"/>
      <c r="C11" s="226" t="s">
        <v>1</v>
      </c>
      <c r="D11" s="226" t="s">
        <v>2</v>
      </c>
      <c r="E11" s="226" t="s">
        <v>3</v>
      </c>
      <c r="F11" s="226" t="s">
        <v>4</v>
      </c>
      <c r="G11" s="226" t="s">
        <v>5</v>
      </c>
      <c r="H11" s="226" t="s">
        <v>6</v>
      </c>
      <c r="I11" s="226" t="s">
        <v>17</v>
      </c>
      <c r="J11" s="226" t="s">
        <v>7</v>
      </c>
      <c r="K11" s="226" t="s">
        <v>8</v>
      </c>
      <c r="L11" s="226" t="s">
        <v>9</v>
      </c>
      <c r="M11" s="226" t="s">
        <v>10</v>
      </c>
      <c r="N11" s="226" t="s">
        <v>11</v>
      </c>
      <c r="O11" s="226" t="s">
        <v>12</v>
      </c>
      <c r="P11" s="226" t="s">
        <v>13</v>
      </c>
      <c r="Q11" s="226" t="s">
        <v>14</v>
      </c>
    </row>
    <row r="12" spans="1:17" ht="15" customHeight="1" x14ac:dyDescent="0.2">
      <c r="A12" s="31"/>
      <c r="B12" s="31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321"/>
      <c r="O12" s="23"/>
      <c r="P12" s="23"/>
      <c r="Q12" s="23"/>
    </row>
    <row r="13" spans="1:17" ht="15.75" x14ac:dyDescent="0.25">
      <c r="A13" s="31"/>
      <c r="B13" s="218" t="s">
        <v>54</v>
      </c>
      <c r="C13" s="326">
        <f>data!U77</f>
        <v>2.0932388385514786E-2</v>
      </c>
      <c r="D13" s="326">
        <f>data!V77</f>
        <v>4.0112314480545523E-2</v>
      </c>
      <c r="E13" s="326">
        <f>data!W77</f>
        <v>3.9653691097746351E-2</v>
      </c>
      <c r="F13" s="326">
        <f>data!X77</f>
        <v>2.247191011235955E-2</v>
      </c>
      <c r="G13" s="326">
        <f>data!Y77</f>
        <v>3.0703101013202335E-2</v>
      </c>
      <c r="H13" s="326">
        <f>data!Z77</f>
        <v>1.0006404098623118E-2</v>
      </c>
      <c r="I13" s="326">
        <f>data!AA77</f>
        <v>1.1604158930560713E-3</v>
      </c>
      <c r="J13" s="326">
        <f>data!AB77</f>
        <v>1.228689909384119E-2</v>
      </c>
      <c r="K13" s="326">
        <f>data!AC77</f>
        <v>4.3042949377748663E-2</v>
      </c>
      <c r="L13" s="326">
        <f>data!AD77</f>
        <v>3.0027775692515576E-2</v>
      </c>
      <c r="M13" s="326">
        <f>data!AE77</f>
        <v>4.5045045045045043E-2</v>
      </c>
      <c r="N13" s="326">
        <f>data!AF77</f>
        <v>0</v>
      </c>
      <c r="O13" s="326">
        <f>data!AG77</f>
        <v>2.8506271379703536E-2</v>
      </c>
      <c r="P13" s="326">
        <f>data!AH77</f>
        <v>3.9001560062402497E-2</v>
      </c>
      <c r="Q13" s="432">
        <f>data!AI77</f>
        <v>2.182190652207798E-2</v>
      </c>
    </row>
    <row r="14" spans="1:17" ht="15.75" x14ac:dyDescent="0.25">
      <c r="A14" s="31"/>
      <c r="B14" s="218" t="s">
        <v>55</v>
      </c>
      <c r="C14" s="326">
        <f>data!U78</f>
        <v>2.9372496662216287E-2</v>
      </c>
      <c r="D14" s="326">
        <f>data!V78</f>
        <v>3.655772464721796E-2</v>
      </c>
      <c r="E14" s="326">
        <f>data!W78</f>
        <v>2.4028353457079356E-2</v>
      </c>
      <c r="F14" s="326">
        <f>data!X78</f>
        <v>1.7573662937144865E-2</v>
      </c>
      <c r="G14" s="326">
        <f>data!Y78</f>
        <v>2.4530417717970283E-2</v>
      </c>
      <c r="H14" s="326">
        <f>data!Z78</f>
        <v>7.5551526140828044E-3</v>
      </c>
      <c r="I14" s="326">
        <f>data!AA78</f>
        <v>1.0525872594838112E-3</v>
      </c>
      <c r="J14" s="326">
        <f>data!AB78</f>
        <v>1.7039161673245675E-2</v>
      </c>
      <c r="K14" s="326">
        <f>data!AC78</f>
        <v>2.0601212037974902E-2</v>
      </c>
      <c r="L14" s="326">
        <f>data!AD78</f>
        <v>2.4601927150960157E-2</v>
      </c>
      <c r="M14" s="326">
        <f>data!AE78</f>
        <v>4.2034468263976457E-2</v>
      </c>
      <c r="N14" s="326">
        <f>data!AF78</f>
        <v>8.5034013605442174E-2</v>
      </c>
      <c r="O14" s="326">
        <f>data!AG78</f>
        <v>2.0825740615400636E-2</v>
      </c>
      <c r="P14" s="326">
        <f>data!AH78</f>
        <v>3.6509675063891932E-2</v>
      </c>
      <c r="Q14" s="432">
        <f>data!AI78</f>
        <v>1.7518450391211443E-2</v>
      </c>
    </row>
    <row r="15" spans="1:17" ht="15.75" x14ac:dyDescent="0.25">
      <c r="A15" s="41"/>
      <c r="B15" s="219" t="s">
        <v>15</v>
      </c>
      <c r="C15" s="326">
        <f>data!U79</f>
        <v>2.5391093368692785E-2</v>
      </c>
      <c r="D15" s="326">
        <f>data!V79</f>
        <v>3.8252620304490857E-2</v>
      </c>
      <c r="E15" s="326">
        <f>data!W79</f>
        <v>3.1468311410409719E-2</v>
      </c>
      <c r="F15" s="326">
        <f>data!X79</f>
        <v>1.9910555657660967E-2</v>
      </c>
      <c r="G15" s="326">
        <f>data!Y79</f>
        <v>2.7476553341148888E-2</v>
      </c>
      <c r="H15" s="326">
        <f>data!Z79</f>
        <v>8.7453358208955216E-3</v>
      </c>
      <c r="I15" s="326">
        <f>data!AA79</f>
        <v>1.1038745998454575E-3</v>
      </c>
      <c r="J15" s="326">
        <f>data!AB79</f>
        <v>1.4756227127847951E-2</v>
      </c>
      <c r="K15" s="326">
        <f>data!AC79</f>
        <v>3.1338419111063352E-2</v>
      </c>
      <c r="L15" s="326">
        <f>data!AD79</f>
        <v>2.7187522358159837E-2</v>
      </c>
      <c r="M15" s="326">
        <f>data!AE79</f>
        <v>4.3487714720591431E-2</v>
      </c>
      <c r="N15" s="326">
        <f>data!AF79</f>
        <v>4.3516100957354219E-2</v>
      </c>
      <c r="O15" s="326">
        <f>data!AG79</f>
        <v>2.449179524859172E-2</v>
      </c>
      <c r="P15" s="326">
        <f>data!AH79</f>
        <v>3.7714501225721286E-2</v>
      </c>
      <c r="Q15" s="432">
        <f>data!AI79</f>
        <v>1.9574447261226317E-2</v>
      </c>
    </row>
    <row r="16" spans="1:17" ht="15" customHeight="1" thickBot="1" x14ac:dyDescent="0.25">
      <c r="A16" s="220"/>
      <c r="B16" s="220"/>
      <c r="C16" s="220"/>
      <c r="D16" s="220"/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</row>
    <row r="17" spans="1:17" ht="15" customHeight="1" x14ac:dyDescent="0.2">
      <c r="A17" s="304"/>
      <c r="B17" s="348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ht="15" customHeight="1" x14ac:dyDescent="0.25">
      <c r="A18" s="23" t="s">
        <v>100</v>
      </c>
      <c r="B18" s="349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</row>
    <row r="20" spans="1:17" x14ac:dyDescent="0.2">
      <c r="B20" s="166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5">
      <c r="A21" s="165" t="s">
        <v>278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476" t="s">
        <v>89</v>
      </c>
      <c r="P53" s="476"/>
      <c r="Q53" s="476"/>
    </row>
    <row r="54" spans="1:17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  <row r="55" spans="1:17" ht="15.75" x14ac:dyDescent="0.25">
      <c r="A55" s="161" t="s">
        <v>279</v>
      </c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</row>
    <row r="56" spans="1:17" ht="15" customHeight="1" x14ac:dyDescent="0.2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</row>
    <row r="57" spans="1:17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17" ht="15" customHeight="1" x14ac:dyDescent="0.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17" ht="15.75" x14ac:dyDescent="0.25">
      <c r="A59" s="167" t="s">
        <v>280</v>
      </c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</row>
    <row r="60" spans="1:17" ht="15" customHeight="1" x14ac:dyDescent="0.2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17" ht="15" customHeight="1" x14ac:dyDescent="0.2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</row>
    <row r="62" spans="1:17" ht="15" customHeigh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17" ht="15" customHeigh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17" ht="15" customHeight="1" x14ac:dyDescent="0.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ht="15" customHeight="1" x14ac:dyDescent="0.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ht="15" customHeight="1" x14ac:dyDescent="0.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ht="1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ht="15" customHeight="1" x14ac:dyDescent="0.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ht="1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ht="1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ht="1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ht="1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ht="1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ht="1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ht="1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ht="1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ht="1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ht="1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ht="1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ht="1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ht="1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1:17" ht="1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1:17" ht="1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1:17" ht="1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</row>
    <row r="87" spans="1:17" ht="15" customHeight="1" x14ac:dyDescent="0.2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1:17" s="2" customFormat="1" ht="15" customHeight="1" x14ac:dyDescent="0.2"/>
    <row r="89" spans="1:17" s="2" customFormat="1" ht="15" customHeight="1" x14ac:dyDescent="0.2"/>
    <row r="90" spans="1:17" s="2" customFormat="1" ht="15" customHeight="1" x14ac:dyDescent="0.2"/>
    <row r="91" spans="1:17" s="2" customFormat="1" ht="15" customHeight="1" x14ac:dyDescent="0.2"/>
    <row r="92" spans="1:17" s="2" customFormat="1" ht="15" customHeight="1" x14ac:dyDescent="0.2"/>
    <row r="93" spans="1:17" s="2" customFormat="1" ht="15" customHeight="1" x14ac:dyDescent="0.2"/>
    <row r="94" spans="1:17" s="2" customFormat="1" ht="15" customHeight="1" x14ac:dyDescent="0.2"/>
    <row r="95" spans="1:17" s="2" customFormat="1" ht="15" customHeight="1" x14ac:dyDescent="0.2"/>
    <row r="96" spans="1:17" s="2" customFormat="1" ht="15" customHeight="1" x14ac:dyDescent="0.2"/>
    <row r="97" s="2" customFormat="1" ht="15" customHeight="1" x14ac:dyDescent="0.2"/>
    <row r="98" s="2" customFormat="1" ht="15" customHeight="1" x14ac:dyDescent="0.2"/>
    <row r="99" s="2" customFormat="1" ht="15" customHeight="1" x14ac:dyDescent="0.2"/>
    <row r="100" s="2" customFormat="1" ht="15" customHeight="1" x14ac:dyDescent="0.2"/>
    <row r="101" s="2" customFormat="1" ht="15" customHeight="1" x14ac:dyDescent="0.2"/>
    <row r="102" s="2" customFormat="1" ht="15" customHeight="1" x14ac:dyDescent="0.2"/>
    <row r="103" s="2" customFormat="1" ht="15" customHeight="1" x14ac:dyDescent="0.2"/>
    <row r="104" s="2" customFormat="1" ht="15" customHeight="1" x14ac:dyDescent="0.2"/>
    <row r="105" s="2" customFormat="1" ht="15" customHeight="1" x14ac:dyDescent="0.2"/>
    <row r="106" s="2" customFormat="1" ht="15" customHeight="1" x14ac:dyDescent="0.2"/>
    <row r="107" s="2" customFormat="1" ht="15" customHeight="1" x14ac:dyDescent="0.2"/>
    <row r="108" s="2" customFormat="1" ht="15" customHeight="1" x14ac:dyDescent="0.2"/>
    <row r="109" s="2" customFormat="1" ht="15" customHeight="1" x14ac:dyDescent="0.2"/>
    <row r="110" s="2" customFormat="1" ht="15" customHeight="1" x14ac:dyDescent="0.2"/>
    <row r="111" s="2" customFormat="1" ht="15" customHeight="1" x14ac:dyDescent="0.2"/>
    <row r="112" s="2" customFormat="1" ht="15" customHeight="1" x14ac:dyDescent="0.2"/>
  </sheetData>
  <mergeCells count="4">
    <mergeCell ref="P1:Q1"/>
    <mergeCell ref="A4:Q4"/>
    <mergeCell ref="A5:Q5"/>
    <mergeCell ref="O53:Q53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168" t="s">
        <v>281</v>
      </c>
      <c r="B1" s="169"/>
      <c r="C1" s="169"/>
      <c r="D1" s="169"/>
      <c r="E1" s="169"/>
      <c r="F1" s="169"/>
      <c r="G1" s="169"/>
      <c r="H1" s="169"/>
      <c r="I1" s="169"/>
      <c r="J1" s="169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5">
      <c r="A2" s="168"/>
      <c r="B2" s="169"/>
      <c r="C2" s="169"/>
      <c r="D2" s="169"/>
      <c r="E2" s="169"/>
      <c r="F2" s="169"/>
      <c r="G2" s="169"/>
      <c r="H2" s="169"/>
      <c r="I2" s="169"/>
      <c r="J2" s="169"/>
      <c r="K2" s="31"/>
      <c r="L2" s="31"/>
      <c r="M2" s="31"/>
      <c r="N2" s="31"/>
      <c r="O2" s="31"/>
      <c r="P2" s="300"/>
      <c r="Q2" s="300"/>
    </row>
    <row r="3" spans="1:17" ht="15" customHeight="1" x14ac:dyDescent="0.2">
      <c r="A3" s="169"/>
      <c r="B3" s="169"/>
      <c r="C3" s="169"/>
      <c r="D3" s="169"/>
      <c r="E3" s="169"/>
      <c r="F3" s="169"/>
      <c r="G3" s="169"/>
      <c r="H3" s="169"/>
      <c r="I3" s="169"/>
      <c r="J3" s="169"/>
      <c r="K3" s="23"/>
      <c r="L3" s="23"/>
      <c r="M3" s="23"/>
      <c r="N3" s="23"/>
      <c r="O3" s="23"/>
      <c r="P3" s="23"/>
      <c r="Q3" s="23"/>
    </row>
    <row r="4" spans="1:17" x14ac:dyDescent="0.2">
      <c r="A4" s="494" t="s">
        <v>198</v>
      </c>
      <c r="B4" s="494"/>
      <c r="C4" s="494"/>
      <c r="D4" s="494"/>
      <c r="E4" s="494"/>
      <c r="F4" s="494"/>
      <c r="G4" s="494"/>
      <c r="H4" s="494"/>
      <c r="I4" s="494"/>
      <c r="J4" s="494"/>
      <c r="K4" s="494"/>
      <c r="L4" s="494"/>
      <c r="M4" s="494"/>
      <c r="N4" s="494"/>
      <c r="O4" s="494"/>
      <c r="P4" s="494"/>
      <c r="Q4" s="494"/>
    </row>
    <row r="5" spans="1:17" x14ac:dyDescent="0.2">
      <c r="A5" s="494" t="s">
        <v>158</v>
      </c>
      <c r="B5" s="494"/>
      <c r="C5" s="494"/>
      <c r="D5" s="494"/>
      <c r="E5" s="494"/>
      <c r="F5" s="494"/>
      <c r="G5" s="494"/>
      <c r="H5" s="494"/>
      <c r="I5" s="494"/>
      <c r="J5" s="494"/>
      <c r="K5" s="494"/>
      <c r="L5" s="494"/>
      <c r="M5" s="494"/>
      <c r="N5" s="494"/>
      <c r="O5" s="494"/>
      <c r="P5" s="494"/>
      <c r="Q5" s="494"/>
    </row>
    <row r="6" spans="1:17" ht="15" customHeight="1" x14ac:dyDescent="0.25">
      <c r="A6" s="168"/>
      <c r="B6" s="249"/>
      <c r="C6" s="249"/>
      <c r="D6" s="249"/>
      <c r="E6" s="249"/>
      <c r="F6" s="249"/>
      <c r="G6" s="249"/>
      <c r="H6" s="249"/>
      <c r="I6" s="249"/>
      <c r="J6" s="249"/>
      <c r="K6" s="23"/>
      <c r="L6" s="23"/>
      <c r="M6" s="23"/>
      <c r="N6" s="23"/>
      <c r="O6" s="23"/>
      <c r="P6" s="23"/>
      <c r="Q6" s="23"/>
    </row>
    <row r="7" spans="1:17" ht="15" customHeight="1" x14ac:dyDescent="0.25">
      <c r="A7" s="168"/>
      <c r="B7" s="249"/>
      <c r="C7" s="249"/>
      <c r="D7" s="249"/>
      <c r="E7" s="249"/>
      <c r="F7" s="249"/>
      <c r="G7" s="249"/>
      <c r="H7" s="249"/>
      <c r="I7" s="249"/>
      <c r="J7" s="249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168"/>
      <c r="B8" s="249"/>
      <c r="C8" s="249"/>
      <c r="D8" s="249"/>
      <c r="E8" s="249"/>
      <c r="F8" s="249"/>
      <c r="G8" s="249"/>
      <c r="H8" s="249"/>
      <c r="I8" s="249"/>
      <c r="J8" s="249"/>
      <c r="K8" s="23"/>
      <c r="L8" s="23"/>
      <c r="M8" s="23"/>
      <c r="N8" s="23"/>
      <c r="O8" s="23"/>
      <c r="P8" s="23"/>
      <c r="Q8" s="23"/>
    </row>
    <row r="9" spans="1:17" ht="15.75" x14ac:dyDescent="0.25">
      <c r="A9" s="170" t="s">
        <v>282</v>
      </c>
      <c r="B9" s="169"/>
      <c r="C9" s="169"/>
      <c r="D9" s="169"/>
      <c r="E9" s="169"/>
      <c r="F9" s="169"/>
      <c r="G9" s="169"/>
      <c r="H9" s="169"/>
      <c r="I9" s="169"/>
      <c r="J9" s="169"/>
      <c r="K9" s="23"/>
      <c r="L9" s="23"/>
      <c r="M9" s="23"/>
      <c r="N9" s="23"/>
      <c r="O9" s="23"/>
      <c r="P9" s="23"/>
      <c r="Q9" s="23"/>
    </row>
    <row r="10" spans="1:17" ht="15" customHeight="1" thickBot="1" x14ac:dyDescent="0.25">
      <c r="A10" s="235"/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5"/>
      <c r="M10" s="235"/>
      <c r="N10" s="235"/>
      <c r="O10" s="235"/>
      <c r="P10" s="235"/>
      <c r="Q10" s="235"/>
    </row>
    <row r="11" spans="1:17" ht="47.25" x14ac:dyDescent="0.25">
      <c r="A11" s="225"/>
      <c r="B11" s="225"/>
      <c r="C11" s="226" t="s">
        <v>1</v>
      </c>
      <c r="D11" s="226" t="s">
        <v>2</v>
      </c>
      <c r="E11" s="226" t="s">
        <v>3</v>
      </c>
      <c r="F11" s="226" t="s">
        <v>4</v>
      </c>
      <c r="G11" s="226" t="s">
        <v>5</v>
      </c>
      <c r="H11" s="226" t="s">
        <v>6</v>
      </c>
      <c r="I11" s="226" t="s">
        <v>17</v>
      </c>
      <c r="J11" s="226" t="s">
        <v>7</v>
      </c>
      <c r="K11" s="226" t="s">
        <v>8</v>
      </c>
      <c r="L11" s="226" t="s">
        <v>9</v>
      </c>
      <c r="M11" s="226" t="s">
        <v>10</v>
      </c>
      <c r="N11" s="226" t="s">
        <v>11</v>
      </c>
      <c r="O11" s="226" t="s">
        <v>12</v>
      </c>
      <c r="P11" s="226" t="s">
        <v>13</v>
      </c>
      <c r="Q11" s="226" t="s">
        <v>14</v>
      </c>
    </row>
    <row r="12" spans="1:17" ht="15" customHeight="1" x14ac:dyDescent="0.2">
      <c r="A12" s="31"/>
      <c r="B12" s="31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</row>
    <row r="13" spans="1:17" ht="15.75" x14ac:dyDescent="0.25">
      <c r="A13" s="31"/>
      <c r="B13" s="218" t="s">
        <v>54</v>
      </c>
      <c r="C13" s="323">
        <f>data!U80</f>
        <v>18.918918918918919</v>
      </c>
      <c r="D13" s="323">
        <f>data!V80</f>
        <v>23.809523809523807</v>
      </c>
      <c r="E13" s="323">
        <f>data!W80</f>
        <v>31.578947368421051</v>
      </c>
      <c r="F13" s="323">
        <f>data!X80</f>
        <v>16.666666666666664</v>
      </c>
      <c r="G13" s="323">
        <f>data!Y80</f>
        <v>21.052631578947366</v>
      </c>
      <c r="H13" s="323">
        <f>data!Z80</f>
        <v>8.6206896551724146</v>
      </c>
      <c r="I13" s="323">
        <f>data!AA80</f>
        <v>0.98039215686274506</v>
      </c>
      <c r="J13" s="323">
        <f>data!AB80</f>
        <v>10.810810810810811</v>
      </c>
      <c r="K13" s="323">
        <f>data!AC80</f>
        <v>29.487179487179489</v>
      </c>
      <c r="L13" s="323">
        <f>data!AD80</f>
        <v>21.50537634408602</v>
      </c>
      <c r="M13" s="323">
        <f>data!AE80</f>
        <v>50</v>
      </c>
      <c r="N13" s="323">
        <f>data!AF80</f>
        <v>0</v>
      </c>
      <c r="O13" s="323">
        <f>data!AG80</f>
        <v>22.222222222222221</v>
      </c>
      <c r="P13" s="323">
        <f>data!AH80</f>
        <v>20</v>
      </c>
      <c r="Q13" s="324">
        <f>data!AI80</f>
        <v>16.925734024179619</v>
      </c>
    </row>
    <row r="14" spans="1:17" ht="15.75" x14ac:dyDescent="0.25">
      <c r="A14" s="31"/>
      <c r="B14" s="218" t="s">
        <v>55</v>
      </c>
      <c r="C14" s="323">
        <f>data!U81</f>
        <v>39.285714285714285</v>
      </c>
      <c r="D14" s="323">
        <f>data!V81</f>
        <v>26.315789473684209</v>
      </c>
      <c r="E14" s="323">
        <f>data!W81</f>
        <v>19.047619047619047</v>
      </c>
      <c r="F14" s="323">
        <f>data!X81</f>
        <v>18.181818181818183</v>
      </c>
      <c r="G14" s="323">
        <f>data!Y81</f>
        <v>21.875</v>
      </c>
      <c r="H14" s="323">
        <f>data!Z81</f>
        <v>9.7560975609756095</v>
      </c>
      <c r="I14" s="323">
        <f>data!AA81</f>
        <v>1.6666666666666667</v>
      </c>
      <c r="J14" s="323">
        <f>data!AB81</f>
        <v>20.689655172413794</v>
      </c>
      <c r="K14" s="323">
        <f>data!AC81</f>
        <v>25</v>
      </c>
      <c r="L14" s="323">
        <f>data!AD81</f>
        <v>26.47058823529412</v>
      </c>
      <c r="M14" s="323">
        <f>data!AE81</f>
        <v>100</v>
      </c>
      <c r="N14" s="323">
        <f>data!AF81</f>
        <v>100</v>
      </c>
      <c r="O14" s="323">
        <f>data!AG81</f>
        <v>24.242424242424242</v>
      </c>
      <c r="P14" s="323">
        <f>data!AH81</f>
        <v>25</v>
      </c>
      <c r="Q14" s="324">
        <f>data!AI81</f>
        <v>20.525059665871119</v>
      </c>
    </row>
    <row r="15" spans="1:17" ht="15.75" x14ac:dyDescent="0.25">
      <c r="A15" s="41"/>
      <c r="B15" s="219" t="s">
        <v>15</v>
      </c>
      <c r="C15" s="323">
        <f>data!U82</f>
        <v>27.692307692307693</v>
      </c>
      <c r="D15" s="323">
        <f>data!V82</f>
        <v>25</v>
      </c>
      <c r="E15" s="323">
        <f>data!W82</f>
        <v>25</v>
      </c>
      <c r="F15" s="323">
        <f>data!X82</f>
        <v>17.333333333333336</v>
      </c>
      <c r="G15" s="323">
        <f>data!Y82</f>
        <v>21.428571428571427</v>
      </c>
      <c r="H15" s="323">
        <f>data!Z82</f>
        <v>9.0909090909090917</v>
      </c>
      <c r="I15" s="323">
        <f>data!AA82</f>
        <v>1.2345679012345678</v>
      </c>
      <c r="J15" s="323">
        <f>data!AB82</f>
        <v>15.151515151515152</v>
      </c>
      <c r="K15" s="323">
        <f>data!AC82</f>
        <v>27.777777777777779</v>
      </c>
      <c r="L15" s="323">
        <f>data!AD82</f>
        <v>23.602484472049689</v>
      </c>
      <c r="M15" s="323">
        <f>data!AE82</f>
        <v>66.666666666666657</v>
      </c>
      <c r="N15" s="323">
        <f>data!AF82</f>
        <v>50</v>
      </c>
      <c r="O15" s="323">
        <f>data!AG82</f>
        <v>23.076923076923077</v>
      </c>
      <c r="P15" s="323">
        <f>data!AH82</f>
        <v>22.222222222222221</v>
      </c>
      <c r="Q15" s="324">
        <f>data!AI82</f>
        <v>18.436873747494989</v>
      </c>
    </row>
    <row r="16" spans="1:17" ht="15" customHeight="1" thickBot="1" x14ac:dyDescent="0.25">
      <c r="A16" s="220"/>
      <c r="B16" s="220"/>
      <c r="C16" s="220"/>
      <c r="D16" s="220"/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</row>
    <row r="17" spans="1:17" ht="15" customHeight="1" x14ac:dyDescent="0.2">
      <c r="A17" s="304"/>
      <c r="B17" s="348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ht="15" customHeight="1" x14ac:dyDescent="0.25">
      <c r="A18" s="23" t="s">
        <v>100</v>
      </c>
      <c r="B18" s="349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P18" s="23"/>
      <c r="Q18" s="23"/>
    </row>
    <row r="19" spans="1:17" ht="15" customHeight="1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x14ac:dyDescent="0.2"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5">
      <c r="A21" s="171" t="s">
        <v>283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</sheetData>
  <mergeCells count="3">
    <mergeCell ref="P1:Q1"/>
    <mergeCell ref="A4:Q4"/>
    <mergeCell ref="A5:Q5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6"/>
  <sheetViews>
    <sheetView zoomScale="70" zoomScaleNormal="70" zoomScalePageLayoutView="6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309" t="s">
        <v>284</v>
      </c>
      <c r="B1" s="172"/>
      <c r="C1" s="173"/>
      <c r="D1" s="173"/>
      <c r="E1" s="173"/>
      <c r="F1" s="173"/>
      <c r="G1" s="173"/>
      <c r="H1" s="173"/>
      <c r="I1" s="173"/>
      <c r="J1" s="173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5">
      <c r="A2" s="172" t="s">
        <v>174</v>
      </c>
      <c r="B2" s="173"/>
      <c r="C2" s="173"/>
      <c r="D2" s="173"/>
      <c r="E2" s="173"/>
      <c r="F2" s="173"/>
      <c r="G2" s="173"/>
      <c r="H2" s="173"/>
      <c r="I2" s="173"/>
      <c r="J2" s="173"/>
      <c r="K2" s="31"/>
      <c r="L2" s="31"/>
      <c r="M2" s="31"/>
      <c r="N2" s="31"/>
      <c r="O2" s="31"/>
      <c r="P2" s="300"/>
      <c r="Q2" s="300"/>
    </row>
    <row r="3" spans="1:17" ht="15" customHeight="1" x14ac:dyDescent="0.2">
      <c r="A3" s="173"/>
      <c r="B3" s="173"/>
      <c r="C3" s="173"/>
      <c r="D3" s="173"/>
      <c r="E3" s="173"/>
      <c r="F3" s="173"/>
      <c r="G3" s="173"/>
      <c r="H3" s="173"/>
      <c r="I3" s="173"/>
      <c r="J3" s="173"/>
      <c r="K3" s="23"/>
      <c r="L3" s="23"/>
      <c r="M3" s="23"/>
      <c r="N3" s="23"/>
      <c r="O3" s="23"/>
      <c r="P3" s="23"/>
      <c r="Q3" s="23"/>
    </row>
    <row r="4" spans="1:17" ht="15" customHeight="1" x14ac:dyDescent="0.2">
      <c r="A4" s="495" t="s">
        <v>220</v>
      </c>
      <c r="B4" s="495"/>
      <c r="C4" s="495"/>
      <c r="D4" s="495"/>
      <c r="E4" s="495"/>
      <c r="F4" s="495"/>
      <c r="G4" s="495"/>
      <c r="H4" s="495"/>
      <c r="I4" s="495"/>
      <c r="J4" s="495"/>
      <c r="K4" s="495"/>
      <c r="L4" s="495"/>
      <c r="M4" s="495"/>
      <c r="N4" s="495"/>
      <c r="O4" s="495"/>
      <c r="P4" s="495"/>
      <c r="Q4" s="495"/>
    </row>
    <row r="5" spans="1:17" x14ac:dyDescent="0.2">
      <c r="A5" s="495" t="s">
        <v>140</v>
      </c>
      <c r="B5" s="495"/>
      <c r="C5" s="495"/>
      <c r="D5" s="495"/>
      <c r="E5" s="495"/>
      <c r="F5" s="495"/>
      <c r="G5" s="495"/>
      <c r="H5" s="495"/>
      <c r="I5" s="495"/>
      <c r="J5" s="495"/>
      <c r="K5" s="495"/>
      <c r="L5" s="495"/>
      <c r="M5" s="495"/>
      <c r="N5" s="495"/>
      <c r="O5" s="495"/>
      <c r="P5" s="495"/>
      <c r="Q5" s="495"/>
    </row>
    <row r="6" spans="1:17" ht="15" customHeight="1" x14ac:dyDescent="0.25">
      <c r="A6" s="172"/>
      <c r="B6" s="250"/>
      <c r="C6" s="250"/>
      <c r="D6" s="250"/>
      <c r="E6" s="250"/>
      <c r="F6" s="250"/>
      <c r="G6" s="250"/>
      <c r="H6" s="250"/>
      <c r="I6" s="250"/>
      <c r="J6" s="250"/>
      <c r="K6" s="23"/>
      <c r="L6" s="23"/>
      <c r="M6" s="23"/>
      <c r="N6" s="23"/>
      <c r="O6" s="23"/>
      <c r="P6" s="23"/>
      <c r="Q6" s="23"/>
    </row>
    <row r="7" spans="1:17" ht="15" customHeight="1" x14ac:dyDescent="0.25">
      <c r="A7" s="172"/>
      <c r="B7" s="315" t="s">
        <v>193</v>
      </c>
      <c r="C7" s="250"/>
      <c r="D7" s="250"/>
      <c r="E7" s="250"/>
      <c r="F7" s="250"/>
      <c r="G7" s="250"/>
      <c r="H7" s="250"/>
      <c r="I7" s="250"/>
      <c r="J7" s="250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172"/>
      <c r="B8" s="250"/>
      <c r="C8" s="250"/>
      <c r="D8" s="250"/>
      <c r="E8" s="250"/>
      <c r="F8" s="250"/>
      <c r="G8" s="250"/>
      <c r="H8" s="250"/>
      <c r="I8" s="250"/>
      <c r="J8" s="250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174" t="s">
        <v>285</v>
      </c>
      <c r="B9" s="173"/>
      <c r="C9" s="173"/>
      <c r="D9" s="173"/>
      <c r="E9" s="173"/>
      <c r="F9" s="173"/>
      <c r="G9" s="173"/>
      <c r="H9" s="173"/>
      <c r="I9" s="173"/>
      <c r="J9" s="173"/>
      <c r="K9" s="23"/>
      <c r="L9" s="23"/>
      <c r="M9" s="23"/>
      <c r="N9" s="23"/>
      <c r="O9" s="23"/>
      <c r="P9" s="23"/>
      <c r="Q9" s="23"/>
    </row>
    <row r="10" spans="1:17" ht="15" customHeight="1" thickBot="1" x14ac:dyDescent="0.25">
      <c r="A10" s="235"/>
      <c r="B10" s="236"/>
      <c r="C10" s="236"/>
      <c r="D10" s="236"/>
      <c r="E10" s="236"/>
      <c r="F10" s="236"/>
      <c r="G10" s="236"/>
      <c r="H10" s="236"/>
      <c r="I10" s="236"/>
      <c r="J10" s="236"/>
      <c r="K10" s="236"/>
      <c r="L10" s="235"/>
      <c r="M10" s="235"/>
      <c r="N10" s="235"/>
      <c r="O10" s="235"/>
      <c r="P10" s="235"/>
      <c r="Q10" s="235"/>
    </row>
    <row r="11" spans="1:17" ht="47.25" x14ac:dyDescent="0.25">
      <c r="A11" s="225"/>
      <c r="B11" s="225"/>
      <c r="C11" s="226" t="s">
        <v>1</v>
      </c>
      <c r="D11" s="226" t="s">
        <v>2</v>
      </c>
      <c r="E11" s="226" t="s">
        <v>3</v>
      </c>
      <c r="F11" s="226" t="s">
        <v>4</v>
      </c>
      <c r="G11" s="226" t="s">
        <v>5</v>
      </c>
      <c r="H11" s="226" t="s">
        <v>6</v>
      </c>
      <c r="I11" s="226" t="s">
        <v>17</v>
      </c>
      <c r="J11" s="226" t="s">
        <v>7</v>
      </c>
      <c r="K11" s="226" t="s">
        <v>8</v>
      </c>
      <c r="L11" s="226" t="s">
        <v>9</v>
      </c>
      <c r="M11" s="226" t="s">
        <v>10</v>
      </c>
      <c r="N11" s="226" t="s">
        <v>11</v>
      </c>
      <c r="O11" s="226" t="s">
        <v>12</v>
      </c>
      <c r="P11" s="226" t="s">
        <v>13</v>
      </c>
      <c r="Q11" s="226" t="s">
        <v>14</v>
      </c>
    </row>
    <row r="12" spans="1:17" ht="15" customHeight="1" x14ac:dyDescent="0.2">
      <c r="A12" s="31"/>
      <c r="B12" s="31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</row>
    <row r="13" spans="1:17" ht="15" customHeight="1" x14ac:dyDescent="0.25">
      <c r="A13" s="31"/>
      <c r="B13" s="218" t="s">
        <v>54</v>
      </c>
      <c r="C13" s="326">
        <f>data!U83</f>
        <v>1.3456535390688078</v>
      </c>
      <c r="D13" s="326">
        <f>data!V83</f>
        <v>1.2515042117930204</v>
      </c>
      <c r="E13" s="326">
        <f>data!W83</f>
        <v>1.3614433943559581</v>
      </c>
      <c r="F13" s="326">
        <f>data!X83</f>
        <v>1.232744783306581</v>
      </c>
      <c r="G13" s="326">
        <f>data!Y83</f>
        <v>1.1513662879950874</v>
      </c>
      <c r="H13" s="326">
        <f>data!Z83</f>
        <v>1.1427313480627601</v>
      </c>
      <c r="I13" s="326">
        <f>data!AA83</f>
        <v>1.2752970664686223</v>
      </c>
      <c r="J13" s="326">
        <f>data!AB83</f>
        <v>1.277837505759484</v>
      </c>
      <c r="K13" s="326">
        <f>data!AC83</f>
        <v>1.2819313184242538</v>
      </c>
      <c r="L13" s="326">
        <f>data!AD83</f>
        <v>1.2221304706853839</v>
      </c>
      <c r="M13" s="326">
        <f>data!AE83</f>
        <v>1.1711711711711712</v>
      </c>
      <c r="N13" s="326">
        <f>data!AF83</f>
        <v>1.6488413547237075</v>
      </c>
      <c r="O13" s="326">
        <f>data!AG83</f>
        <v>1.2913340935005702</v>
      </c>
      <c r="P13" s="326">
        <f>data!AH83</f>
        <v>1.1700468018720749</v>
      </c>
      <c r="Q13" s="432">
        <f>data!AI83</f>
        <v>1.2529782448952327</v>
      </c>
    </row>
    <row r="14" spans="1:17" ht="15" customHeight="1" x14ac:dyDescent="0.25">
      <c r="A14" s="31"/>
      <c r="B14" s="218" t="s">
        <v>55</v>
      </c>
      <c r="C14" s="326">
        <f>data!U84</f>
        <v>0.56608811748998666</v>
      </c>
      <c r="D14" s="326">
        <f>data!V84</f>
        <v>0.56298895956715655</v>
      </c>
      <c r="E14" s="326">
        <f>data!W84</f>
        <v>0.72085060371238052</v>
      </c>
      <c r="F14" s="326">
        <f>data!X84</f>
        <v>0.65901236014293241</v>
      </c>
      <c r="G14" s="326">
        <f>data!Y84</f>
        <v>0.56419960751331655</v>
      </c>
      <c r="H14" s="326">
        <f>data!Z84</f>
        <v>0.56474765790268966</v>
      </c>
      <c r="I14" s="326">
        <f>data!AA84</f>
        <v>0.57576523093764476</v>
      </c>
      <c r="J14" s="326">
        <f>data!AB84</f>
        <v>0.63896856274671288</v>
      </c>
      <c r="K14" s="326">
        <f>data!AC84</f>
        <v>0.61288605812975339</v>
      </c>
      <c r="L14" s="326">
        <f>data!AD84</f>
        <v>0.58907947789243487</v>
      </c>
      <c r="M14" s="326">
        <f>data!AE84</f>
        <v>0.33627574611181166</v>
      </c>
      <c r="N14" s="326">
        <f>data!AF84</f>
        <v>0.63775510204081631</v>
      </c>
      <c r="O14" s="326">
        <f>data!AG84</f>
        <v>0.65861404696204506</v>
      </c>
      <c r="P14" s="326">
        <f>data!AH84</f>
        <v>0.547645125958379</v>
      </c>
      <c r="Q14" s="432">
        <f>data!AI84</f>
        <v>0.59990507444322894</v>
      </c>
    </row>
    <row r="15" spans="1:17" ht="15" customHeight="1" x14ac:dyDescent="0.25">
      <c r="A15" s="41"/>
      <c r="B15" s="219" t="s">
        <v>15</v>
      </c>
      <c r="C15" s="326">
        <f>data!U85</f>
        <v>0.93382798944859013</v>
      </c>
      <c r="D15" s="326">
        <f>data!V85</f>
        <v>0.89128605309463704</v>
      </c>
      <c r="E15" s="326">
        <f>data!W85</f>
        <v>1.0258669519793568</v>
      </c>
      <c r="F15" s="326">
        <f>data!X85</f>
        <v>0.93273295350119467</v>
      </c>
      <c r="G15" s="326">
        <f>data!Y85</f>
        <v>0.84444607268464245</v>
      </c>
      <c r="H15" s="326">
        <f>data!Z85</f>
        <v>0.84538246268656714</v>
      </c>
      <c r="I15" s="326">
        <f>data!AA85</f>
        <v>0.90848879567281149</v>
      </c>
      <c r="J15" s="326">
        <f>data!AB85</f>
        <v>0.94587415889505377</v>
      </c>
      <c r="K15" s="326">
        <f>data!AC85</f>
        <v>0.93298950610651477</v>
      </c>
      <c r="L15" s="326">
        <f>data!AD85</f>
        <v>0.89074908778707873</v>
      </c>
      <c r="M15" s="326">
        <f>data!AE85</f>
        <v>0.73929115025005432</v>
      </c>
      <c r="N15" s="326">
        <f>data!AF85</f>
        <v>1.1314186248912097</v>
      </c>
      <c r="O15" s="326">
        <f>data!AG85</f>
        <v>0.96062263586143093</v>
      </c>
      <c r="P15" s="326">
        <f>data!AH85</f>
        <v>0.84857627757872889</v>
      </c>
      <c r="Q15" s="432">
        <f>data!AI85</f>
        <v>0.91191392349582612</v>
      </c>
    </row>
    <row r="16" spans="1:17" ht="15" customHeight="1" thickBot="1" x14ac:dyDescent="0.25">
      <c r="A16" s="220"/>
      <c r="B16" s="220"/>
      <c r="C16" s="220"/>
      <c r="D16" s="220"/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</row>
    <row r="17" spans="1:17" ht="15" customHeight="1" x14ac:dyDescent="0.2">
      <c r="A17" s="304"/>
      <c r="B17" s="348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ht="15" customHeight="1" x14ac:dyDescent="0.25">
      <c r="A18" s="304"/>
      <c r="B18" s="349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</row>
    <row r="20" spans="1:17" ht="15" customHeight="1" x14ac:dyDescent="0.2"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5">
      <c r="A21" s="175" t="s">
        <v>286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476" t="s">
        <v>89</v>
      </c>
      <c r="P54" s="476"/>
      <c r="Q54" s="476"/>
    </row>
    <row r="55" spans="1:17" ht="15" customHeight="1" x14ac:dyDescent="0.2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</row>
    <row r="56" spans="1:17" ht="15.75" x14ac:dyDescent="0.25">
      <c r="A56" s="309" t="s">
        <v>287</v>
      </c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</row>
    <row r="57" spans="1:17" ht="15" customHeight="1" x14ac:dyDescent="0.25">
      <c r="A57" s="172" t="s">
        <v>174</v>
      </c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17" ht="15" customHeight="1" x14ac:dyDescent="0.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17" ht="15" customHeight="1" x14ac:dyDescent="0.2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</row>
    <row r="60" spans="1:17" ht="15.75" x14ac:dyDescent="0.25">
      <c r="A60" s="176" t="s">
        <v>288</v>
      </c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17" ht="15" customHeight="1" x14ac:dyDescent="0.2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</row>
    <row r="62" spans="1:17" ht="15" customHeigh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17" ht="15" customHeigh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17" ht="15" customHeight="1" x14ac:dyDescent="0.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ht="15" customHeight="1" x14ac:dyDescent="0.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ht="15" customHeight="1" x14ac:dyDescent="0.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ht="1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ht="15" customHeight="1" x14ac:dyDescent="0.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ht="1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ht="1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ht="1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ht="1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ht="1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ht="1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ht="1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ht="1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ht="1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ht="1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ht="1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ht="1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ht="1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1:17" ht="1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1:17" ht="1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1:17" ht="1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476" t="s">
        <v>89</v>
      </c>
      <c r="P86" s="476"/>
      <c r="Q86" s="476"/>
    </row>
    <row r="87" spans="1:17" ht="15" customHeight="1" x14ac:dyDescent="0.25">
      <c r="A87" s="309" t="s">
        <v>287</v>
      </c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359"/>
      <c r="Q87" s="359"/>
    </row>
    <row r="88" spans="1:17" ht="15" customHeight="1" x14ac:dyDescent="0.25">
      <c r="A88" s="172" t="s">
        <v>174</v>
      </c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359"/>
      <c r="Q88" s="359"/>
    </row>
    <row r="89" spans="1:17" ht="15" customHeight="1" x14ac:dyDescent="0.2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359"/>
      <c r="Q89" s="359"/>
    </row>
    <row r="90" spans="1:17" ht="15" customHeight="1" x14ac:dyDescent="0.25">
      <c r="A90" s="176" t="s">
        <v>317</v>
      </c>
      <c r="B90" s="39"/>
      <c r="C90" s="40"/>
      <c r="D90" s="41"/>
      <c r="E90" s="41"/>
      <c r="F90" s="41"/>
      <c r="G90" s="41"/>
      <c r="H90" s="41"/>
      <c r="I90" s="41"/>
      <c r="J90" s="41"/>
      <c r="K90" s="41"/>
      <c r="L90" s="36"/>
      <c r="M90" s="36"/>
      <c r="N90" s="36"/>
      <c r="O90" s="36"/>
      <c r="P90" s="36"/>
      <c r="Q90" s="36"/>
    </row>
    <row r="91" spans="1:17" ht="15" customHeight="1" thickBot="1" x14ac:dyDescent="0.25">
      <c r="A91" s="223"/>
      <c r="B91" s="223"/>
      <c r="C91" s="224"/>
      <c r="D91" s="220"/>
      <c r="E91" s="220"/>
      <c r="F91" s="220"/>
      <c r="G91" s="220"/>
      <c r="H91" s="220"/>
      <c r="I91" s="220"/>
      <c r="J91" s="220"/>
      <c r="K91" s="220"/>
      <c r="L91" s="220"/>
      <c r="M91" s="220"/>
      <c r="N91" s="220"/>
      <c r="O91" s="220"/>
      <c r="P91" s="41"/>
      <c r="Q91" s="41"/>
    </row>
    <row r="92" spans="1:17" ht="15" customHeight="1" x14ac:dyDescent="0.25">
      <c r="A92" s="225"/>
      <c r="B92" s="225"/>
      <c r="C92" s="226" t="s">
        <v>302</v>
      </c>
      <c r="D92" s="226" t="s">
        <v>303</v>
      </c>
      <c r="E92" s="226" t="s">
        <v>304</v>
      </c>
      <c r="F92" s="226" t="s">
        <v>305</v>
      </c>
      <c r="G92" s="226" t="s">
        <v>306</v>
      </c>
      <c r="H92" s="226" t="s">
        <v>307</v>
      </c>
      <c r="I92" s="226" t="s">
        <v>308</v>
      </c>
      <c r="J92" s="226" t="s">
        <v>309</v>
      </c>
      <c r="K92" s="226" t="s">
        <v>310</v>
      </c>
      <c r="L92" s="226" t="s">
        <v>333</v>
      </c>
      <c r="M92" s="226" t="s">
        <v>389</v>
      </c>
      <c r="N92" s="226" t="s">
        <v>393</v>
      </c>
      <c r="O92" s="226" t="s">
        <v>431</v>
      </c>
      <c r="P92" s="361"/>
      <c r="Q92" s="361"/>
    </row>
    <row r="93" spans="1:17" ht="15" customHeight="1" x14ac:dyDescent="0.25">
      <c r="A93" s="31"/>
      <c r="B93" s="31"/>
      <c r="C93" s="31"/>
      <c r="D93" s="31"/>
      <c r="E93" s="31"/>
      <c r="F93" s="31"/>
      <c r="G93" s="31"/>
      <c r="H93" s="33"/>
      <c r="I93" s="31"/>
      <c r="J93" s="31"/>
      <c r="K93" s="31"/>
      <c r="L93" s="31"/>
      <c r="M93" s="31"/>
      <c r="N93" s="31"/>
      <c r="O93" s="31"/>
      <c r="P93" s="41"/>
      <c r="Q93" s="41"/>
    </row>
    <row r="94" spans="1:17" ht="15" customHeight="1" x14ac:dyDescent="0.25">
      <c r="A94" s="31"/>
      <c r="B94" s="218" t="s">
        <v>54</v>
      </c>
      <c r="C94" s="326">
        <f>TSData!C16</f>
        <v>0.76591944679779267</v>
      </c>
      <c r="D94" s="326">
        <f>TSData!D16</f>
        <v>0.88225482003124722</v>
      </c>
      <c r="E94" s="326">
        <f>TSData!E16</f>
        <v>0.9941695885942734</v>
      </c>
      <c r="F94" s="326">
        <f>TSData!F16</f>
        <v>1.15298723104694</v>
      </c>
      <c r="G94" s="326">
        <f>TSData!G16</f>
        <v>1.1228160152395257</v>
      </c>
      <c r="H94" s="326">
        <f>TSData!H16</f>
        <v>0.94430998030045643</v>
      </c>
      <c r="I94" s="326">
        <f>TSData!I16</f>
        <v>0.86005370567003858</v>
      </c>
      <c r="J94" s="326">
        <f>TSData!J16</f>
        <v>0.86360954227429831</v>
      </c>
      <c r="K94" s="326">
        <f>TSData!K16</f>
        <v>0.86633637151214882</v>
      </c>
      <c r="L94" s="326">
        <f>TSData!L16</f>
        <v>1.0206930349048096</v>
      </c>
      <c r="M94" s="326">
        <f>TSData!M16</f>
        <v>1.2669044569346828</v>
      </c>
      <c r="N94" s="326">
        <f>TSData!N16</f>
        <v>1.3124805269951485</v>
      </c>
      <c r="O94" s="326">
        <f>TSData!O16</f>
        <v>1.2529782448952327</v>
      </c>
      <c r="P94" s="323"/>
      <c r="Q94" s="324"/>
    </row>
    <row r="95" spans="1:17" ht="15" customHeight="1" x14ac:dyDescent="0.25">
      <c r="A95" s="31"/>
      <c r="B95" s="218" t="s">
        <v>55</v>
      </c>
      <c r="C95" s="326">
        <f>TSData!C17</f>
        <v>0.31687000739995824</v>
      </c>
      <c r="D95" s="326">
        <f>TSData!D17</f>
        <v>0.3410057329696673</v>
      </c>
      <c r="E95" s="326">
        <f>TSData!E17</f>
        <v>0.36513355755301213</v>
      </c>
      <c r="F95" s="326">
        <f>TSData!F17</f>
        <v>0.4346016454652723</v>
      </c>
      <c r="G95" s="326">
        <f>TSData!G17</f>
        <v>0.45638121207557342</v>
      </c>
      <c r="H95" s="326">
        <f>TSData!H17</f>
        <v>0.4097192600569628</v>
      </c>
      <c r="I95" s="326">
        <f>TSData!I17</f>
        <v>0.37975572869097052</v>
      </c>
      <c r="J95" s="326">
        <f>TSData!J17</f>
        <v>0.39021409636989296</v>
      </c>
      <c r="K95" s="326">
        <f>TSData!K17</f>
        <v>0.39826359278971973</v>
      </c>
      <c r="L95" s="326">
        <f>TSData!L17</f>
        <v>0.48647968987141138</v>
      </c>
      <c r="M95" s="326">
        <f>TSData!M17</f>
        <v>0.62734663227660059</v>
      </c>
      <c r="N95" s="326">
        <f>TSData!N17</f>
        <v>0.63832158573942299</v>
      </c>
      <c r="O95" s="326">
        <f>TSData!O17</f>
        <v>0.59990507444322894</v>
      </c>
      <c r="P95" s="323"/>
      <c r="Q95" s="324"/>
    </row>
    <row r="96" spans="1:17" ht="15" customHeight="1" x14ac:dyDescent="0.25">
      <c r="A96" s="41"/>
      <c r="B96" s="219" t="s">
        <v>15</v>
      </c>
      <c r="C96" s="326">
        <f>TSData!C18</f>
        <v>0.52035776541877643</v>
      </c>
      <c r="D96" s="326">
        <f>TSData!D18</f>
        <v>0.58701304940518018</v>
      </c>
      <c r="E96" s="326">
        <f>TSData!E18</f>
        <v>0.65234229786078224</v>
      </c>
      <c r="F96" s="326">
        <f>TSData!F18</f>
        <v>0.76457627137159456</v>
      </c>
      <c r="G96" s="326">
        <f>TSData!G18</f>
        <v>0.7655773804655075</v>
      </c>
      <c r="H96" s="326">
        <f>TSData!H18</f>
        <v>0.65917271324915727</v>
      </c>
      <c r="I96" s="326">
        <f>TSData!I18</f>
        <v>0.60353212436000614</v>
      </c>
      <c r="J96" s="326">
        <f>TSData!J18</f>
        <v>0.6101985716006475</v>
      </c>
      <c r="K96" s="326">
        <f>TSData!K18</f>
        <v>0.61571616242625826</v>
      </c>
      <c r="L96" s="326">
        <f>TSData!L18</f>
        <v>0.73680129046101606</v>
      </c>
      <c r="M96" s="326">
        <f>TSData!M18</f>
        <v>0.93025573869661082</v>
      </c>
      <c r="N96" s="326">
        <f>TSData!N18</f>
        <v>0.95961944022641255</v>
      </c>
      <c r="O96" s="326">
        <f>TSData!O18</f>
        <v>0.91191392349582612</v>
      </c>
      <c r="P96" s="323"/>
      <c r="Q96" s="324"/>
    </row>
    <row r="97" spans="1:17" ht="15" customHeight="1" thickBot="1" x14ac:dyDescent="0.25">
      <c r="A97" s="220"/>
      <c r="B97" s="221"/>
      <c r="C97" s="222"/>
      <c r="D97" s="222"/>
      <c r="E97" s="222"/>
      <c r="F97" s="222"/>
      <c r="G97" s="222"/>
      <c r="H97" s="222"/>
      <c r="I97" s="222"/>
      <c r="J97" s="222"/>
      <c r="K97" s="222"/>
      <c r="L97" s="222"/>
      <c r="M97" s="222"/>
      <c r="N97" s="222"/>
      <c r="O97" s="222"/>
      <c r="P97" s="362"/>
      <c r="Q97" s="362"/>
    </row>
    <row r="98" spans="1:17" ht="15" customHeight="1" x14ac:dyDescent="0.2">
      <c r="A98" s="360"/>
      <c r="B98" s="360"/>
      <c r="C98" s="360"/>
      <c r="D98" s="360"/>
      <c r="E98" s="360"/>
      <c r="F98" s="360"/>
      <c r="G98" s="360"/>
      <c r="H98" s="360"/>
      <c r="I98" s="360"/>
      <c r="J98" s="360"/>
      <c r="K98" s="360"/>
      <c r="L98" s="360"/>
      <c r="M98" s="360"/>
      <c r="N98" s="360"/>
      <c r="O98" s="36"/>
      <c r="P98" s="360"/>
      <c r="Q98" s="360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0"/>
      <c r="P99" s="360"/>
      <c r="Q99" s="360"/>
    </row>
    <row r="100" spans="1:17" ht="15" customHeight="1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ht="15" customHeight="1" x14ac:dyDescent="0.25">
      <c r="A102" s="176" t="s">
        <v>318</v>
      </c>
      <c r="B102" s="23"/>
      <c r="C102" s="23"/>
      <c r="D102" s="23"/>
      <c r="E102" s="23"/>
      <c r="F102" s="23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ht="15" customHeight="1" x14ac:dyDescent="0.2">
      <c r="A103" s="360"/>
      <c r="B103" s="360"/>
      <c r="C103" s="360"/>
      <c r="D103" s="360"/>
      <c r="E103" s="360"/>
      <c r="F103" s="360"/>
      <c r="G103" s="360"/>
      <c r="H103" s="360"/>
      <c r="I103" s="360"/>
      <c r="J103" s="360"/>
      <c r="K103" s="360"/>
      <c r="L103" s="360"/>
      <c r="M103" s="360"/>
      <c r="N103" s="360"/>
      <c r="O103" s="360"/>
      <c r="P103" s="360"/>
      <c r="Q103" s="360"/>
    </row>
    <row r="104" spans="1:17" ht="15" customHeight="1" x14ac:dyDescent="0.2">
      <c r="A104" s="360"/>
      <c r="B104" s="360"/>
      <c r="C104" s="360"/>
      <c r="D104" s="360"/>
      <c r="E104" s="360"/>
      <c r="F104" s="360"/>
      <c r="G104" s="360"/>
      <c r="H104" s="360"/>
      <c r="I104" s="360"/>
      <c r="J104" s="360"/>
      <c r="K104" s="360"/>
      <c r="L104" s="360"/>
      <c r="M104" s="360"/>
      <c r="N104" s="360"/>
      <c r="O104" s="360"/>
      <c r="P104" s="360"/>
      <c r="Q104" s="360"/>
    </row>
    <row r="105" spans="1:17" ht="15" customHeight="1" x14ac:dyDescent="0.2">
      <c r="A105" s="360"/>
      <c r="B105" s="360"/>
      <c r="C105" s="360"/>
      <c r="D105" s="360"/>
      <c r="E105" s="360"/>
      <c r="F105" s="360"/>
      <c r="G105" s="360"/>
      <c r="H105" s="360"/>
      <c r="I105" s="360"/>
      <c r="J105" s="360"/>
      <c r="K105" s="360"/>
      <c r="L105" s="360"/>
      <c r="M105" s="360"/>
      <c r="N105" s="360"/>
      <c r="O105" s="360"/>
      <c r="P105" s="360"/>
      <c r="Q105" s="360"/>
    </row>
    <row r="106" spans="1:17" ht="15" customHeight="1" x14ac:dyDescent="0.2">
      <c r="A106" s="360"/>
      <c r="B106" s="360"/>
      <c r="C106" s="360"/>
      <c r="D106" s="360"/>
      <c r="E106" s="360"/>
      <c r="F106" s="360"/>
      <c r="G106" s="360"/>
      <c r="H106" s="360"/>
      <c r="I106" s="360"/>
      <c r="J106" s="360"/>
      <c r="K106" s="360"/>
      <c r="L106" s="360"/>
      <c r="M106" s="360"/>
      <c r="N106" s="360"/>
      <c r="O106" s="360"/>
      <c r="P106" s="360"/>
      <c r="Q106" s="360"/>
    </row>
    <row r="107" spans="1:17" ht="15" customHeight="1" x14ac:dyDescent="0.2">
      <c r="A107" s="360"/>
      <c r="B107" s="360"/>
      <c r="C107" s="360"/>
      <c r="D107" s="360"/>
      <c r="E107" s="360"/>
      <c r="F107" s="360"/>
      <c r="G107" s="360"/>
      <c r="H107" s="360"/>
      <c r="I107" s="360"/>
      <c r="J107" s="360"/>
      <c r="K107" s="360"/>
      <c r="L107" s="360"/>
      <c r="M107" s="360"/>
      <c r="N107" s="360"/>
      <c r="O107" s="360"/>
      <c r="P107" s="360"/>
      <c r="Q107" s="360"/>
    </row>
    <row r="108" spans="1:17" ht="15" customHeight="1" x14ac:dyDescent="0.2">
      <c r="A108" s="360"/>
      <c r="B108" s="360"/>
      <c r="C108" s="360"/>
      <c r="D108" s="360"/>
      <c r="E108" s="360"/>
      <c r="F108" s="360"/>
      <c r="G108" s="360"/>
      <c r="H108" s="360"/>
      <c r="I108" s="360"/>
      <c r="J108" s="360"/>
      <c r="K108" s="360"/>
      <c r="L108" s="360"/>
      <c r="M108" s="360"/>
      <c r="N108" s="360"/>
      <c r="O108" s="360"/>
      <c r="P108" s="360"/>
      <c r="Q108" s="360"/>
    </row>
    <row r="109" spans="1:17" ht="15" customHeight="1" x14ac:dyDescent="0.2">
      <c r="A109" s="360"/>
      <c r="B109" s="360"/>
      <c r="C109" s="360"/>
      <c r="D109" s="360"/>
      <c r="E109" s="360"/>
      <c r="F109" s="360"/>
      <c r="G109" s="360"/>
      <c r="H109" s="360"/>
      <c r="I109" s="360"/>
      <c r="J109" s="360"/>
      <c r="K109" s="360"/>
      <c r="L109" s="360"/>
      <c r="M109" s="360"/>
      <c r="N109" s="360"/>
      <c r="O109" s="360"/>
      <c r="P109" s="360"/>
      <c r="Q109" s="360"/>
    </row>
    <row r="110" spans="1:17" ht="15" customHeight="1" x14ac:dyDescent="0.2">
      <c r="A110" s="360"/>
      <c r="B110" s="360"/>
      <c r="C110" s="360"/>
      <c r="D110" s="360"/>
      <c r="E110" s="360"/>
      <c r="F110" s="360"/>
      <c r="G110" s="360"/>
      <c r="H110" s="360"/>
      <c r="I110" s="360"/>
      <c r="J110" s="360"/>
      <c r="K110" s="360"/>
      <c r="L110" s="360"/>
      <c r="M110" s="360"/>
      <c r="N110" s="360"/>
      <c r="O110" s="360"/>
      <c r="P110" s="360"/>
      <c r="Q110" s="360"/>
    </row>
    <row r="111" spans="1:17" ht="15" customHeight="1" x14ac:dyDescent="0.2">
      <c r="A111" s="360"/>
      <c r="B111" s="360"/>
      <c r="C111" s="360"/>
      <c r="D111" s="360"/>
      <c r="E111" s="360"/>
      <c r="F111" s="360"/>
      <c r="G111" s="360"/>
      <c r="H111" s="360"/>
      <c r="I111" s="360"/>
      <c r="J111" s="360"/>
      <c r="K111" s="360"/>
      <c r="L111" s="360"/>
      <c r="M111" s="360"/>
      <c r="N111" s="360"/>
      <c r="O111" s="360"/>
      <c r="P111" s="360"/>
      <c r="Q111" s="360"/>
    </row>
    <row r="112" spans="1:17" ht="15" customHeight="1" x14ac:dyDescent="0.2">
      <c r="A112" s="360"/>
      <c r="B112" s="360"/>
      <c r="C112" s="360"/>
      <c r="D112" s="360"/>
      <c r="E112" s="360"/>
      <c r="F112" s="360"/>
      <c r="G112" s="360"/>
      <c r="H112" s="360"/>
      <c r="I112" s="360"/>
      <c r="J112" s="360"/>
      <c r="K112" s="360"/>
      <c r="L112" s="360"/>
      <c r="M112" s="360"/>
      <c r="N112" s="360"/>
      <c r="O112" s="360"/>
      <c r="P112" s="360"/>
      <c r="Q112" s="360"/>
    </row>
    <row r="113" spans="1:17" ht="15" customHeight="1" x14ac:dyDescent="0.2">
      <c r="A113" s="360"/>
      <c r="B113" s="360"/>
      <c r="C113" s="360"/>
      <c r="D113" s="360"/>
      <c r="E113" s="360"/>
      <c r="F113" s="360"/>
      <c r="G113" s="360"/>
      <c r="H113" s="360"/>
      <c r="I113" s="360"/>
      <c r="J113" s="360"/>
      <c r="K113" s="360"/>
      <c r="L113" s="360"/>
      <c r="M113" s="360"/>
      <c r="N113" s="360"/>
      <c r="O113" s="360"/>
      <c r="P113" s="360"/>
      <c r="Q113" s="360"/>
    </row>
    <row r="114" spans="1:17" ht="15" customHeight="1" x14ac:dyDescent="0.2">
      <c r="A114" s="360"/>
      <c r="B114" s="360"/>
      <c r="C114" s="360"/>
      <c r="D114" s="360"/>
      <c r="E114" s="360"/>
      <c r="F114" s="360"/>
      <c r="G114" s="360"/>
      <c r="H114" s="360"/>
      <c r="I114" s="360"/>
      <c r="J114" s="360"/>
      <c r="K114" s="360"/>
      <c r="L114" s="360"/>
      <c r="M114" s="360"/>
      <c r="N114" s="360"/>
      <c r="O114" s="360"/>
      <c r="P114" s="360"/>
      <c r="Q114" s="360"/>
    </row>
    <row r="115" spans="1:17" ht="15" customHeight="1" x14ac:dyDescent="0.2">
      <c r="A115" s="360"/>
      <c r="B115" s="360"/>
      <c r="C115" s="360"/>
      <c r="D115" s="360"/>
      <c r="E115" s="360"/>
      <c r="F115" s="360"/>
      <c r="G115" s="360"/>
      <c r="H115" s="360"/>
      <c r="I115" s="360"/>
      <c r="J115" s="360"/>
      <c r="K115" s="360"/>
      <c r="L115" s="360"/>
      <c r="M115" s="360"/>
      <c r="N115" s="360"/>
      <c r="O115" s="360"/>
      <c r="P115" s="360"/>
      <c r="Q115" s="360"/>
    </row>
    <row r="116" spans="1:17" ht="15" customHeight="1" x14ac:dyDescent="0.2">
      <c r="A116" s="360"/>
      <c r="B116" s="360"/>
      <c r="C116" s="360"/>
      <c r="D116" s="360"/>
      <c r="E116" s="360"/>
      <c r="F116" s="360"/>
      <c r="G116" s="360"/>
      <c r="H116" s="360"/>
      <c r="I116" s="360"/>
      <c r="J116" s="360"/>
      <c r="K116" s="360"/>
      <c r="L116" s="360"/>
      <c r="M116" s="360"/>
      <c r="N116" s="360"/>
      <c r="O116" s="360"/>
      <c r="P116" s="360"/>
      <c r="Q116" s="360"/>
    </row>
    <row r="117" spans="1:17" ht="15" customHeight="1" x14ac:dyDescent="0.2">
      <c r="A117" s="360"/>
      <c r="B117" s="360"/>
      <c r="C117" s="360"/>
      <c r="D117" s="360"/>
      <c r="E117" s="360"/>
      <c r="F117" s="360"/>
      <c r="G117" s="360"/>
      <c r="H117" s="360"/>
      <c r="I117" s="360"/>
      <c r="J117" s="360"/>
      <c r="K117" s="360"/>
      <c r="L117" s="360"/>
      <c r="M117" s="360"/>
      <c r="N117" s="360"/>
      <c r="O117" s="360"/>
      <c r="P117" s="360"/>
      <c r="Q117" s="360"/>
    </row>
    <row r="118" spans="1:17" ht="15" customHeight="1" x14ac:dyDescent="0.2">
      <c r="A118" s="360"/>
      <c r="B118" s="360"/>
      <c r="C118" s="360"/>
      <c r="D118" s="360"/>
      <c r="E118" s="360"/>
      <c r="F118" s="360"/>
      <c r="G118" s="360"/>
      <c r="H118" s="360"/>
      <c r="I118" s="360"/>
      <c r="J118" s="360"/>
      <c r="K118" s="360"/>
      <c r="L118" s="360"/>
      <c r="M118" s="360"/>
      <c r="N118" s="360"/>
      <c r="O118" s="360"/>
      <c r="P118" s="360"/>
      <c r="Q118" s="360"/>
    </row>
    <row r="119" spans="1:17" ht="15" customHeight="1" x14ac:dyDescent="0.2">
      <c r="A119" s="360"/>
      <c r="B119" s="360"/>
      <c r="C119" s="360"/>
      <c r="D119" s="360"/>
      <c r="E119" s="360"/>
      <c r="F119" s="360"/>
      <c r="G119" s="360"/>
      <c r="H119" s="360"/>
      <c r="I119" s="360"/>
      <c r="J119" s="360"/>
      <c r="K119" s="360"/>
      <c r="L119" s="360"/>
      <c r="M119" s="360"/>
      <c r="N119" s="360"/>
      <c r="O119" s="360"/>
      <c r="P119" s="360"/>
      <c r="Q119" s="360"/>
    </row>
    <row r="120" spans="1:17" ht="15" customHeight="1" x14ac:dyDescent="0.2">
      <c r="A120" s="360"/>
      <c r="B120" s="360"/>
      <c r="C120" s="360"/>
      <c r="D120" s="360"/>
      <c r="E120" s="360"/>
      <c r="F120" s="360"/>
      <c r="G120" s="360"/>
      <c r="H120" s="360"/>
      <c r="I120" s="360"/>
      <c r="J120" s="360"/>
      <c r="K120" s="360"/>
      <c r="L120" s="360"/>
      <c r="M120" s="360"/>
      <c r="N120" s="360"/>
      <c r="O120" s="360"/>
      <c r="P120" s="360"/>
      <c r="Q120" s="360"/>
    </row>
    <row r="121" spans="1:17" ht="15" customHeight="1" x14ac:dyDescent="0.2">
      <c r="A121" s="360"/>
      <c r="B121" s="360"/>
      <c r="C121" s="360"/>
      <c r="D121" s="360"/>
      <c r="E121" s="360"/>
      <c r="F121" s="360"/>
      <c r="G121" s="360"/>
      <c r="H121" s="360"/>
      <c r="I121" s="360"/>
      <c r="J121" s="360"/>
      <c r="K121" s="360"/>
      <c r="L121" s="360"/>
      <c r="M121" s="360"/>
      <c r="N121" s="360"/>
      <c r="O121" s="360"/>
      <c r="P121" s="360"/>
      <c r="Q121" s="360"/>
    </row>
    <row r="122" spans="1:17" ht="15" customHeight="1" x14ac:dyDescent="0.2">
      <c r="A122" s="360"/>
      <c r="B122" s="360"/>
      <c r="C122" s="360"/>
      <c r="D122" s="360"/>
      <c r="E122" s="360"/>
      <c r="F122" s="360"/>
      <c r="G122" s="360"/>
      <c r="H122" s="360"/>
      <c r="I122" s="360"/>
      <c r="J122" s="360"/>
      <c r="K122" s="360"/>
      <c r="L122" s="360"/>
      <c r="M122" s="360"/>
      <c r="N122" s="360"/>
      <c r="O122" s="360"/>
      <c r="P122" s="360"/>
      <c r="Q122" s="360"/>
    </row>
    <row r="123" spans="1:17" ht="15" customHeight="1" x14ac:dyDescent="0.2">
      <c r="A123" s="360"/>
      <c r="B123" s="360"/>
      <c r="C123" s="360"/>
      <c r="D123" s="360"/>
      <c r="E123" s="360"/>
      <c r="F123" s="360"/>
      <c r="G123" s="360"/>
      <c r="H123" s="360"/>
      <c r="I123" s="360"/>
      <c r="J123" s="360"/>
      <c r="K123" s="360"/>
      <c r="L123" s="360"/>
      <c r="M123" s="360"/>
      <c r="N123" s="360"/>
      <c r="O123" s="360"/>
      <c r="P123" s="360"/>
      <c r="Q123" s="360"/>
    </row>
    <row r="124" spans="1:17" ht="15" customHeight="1" x14ac:dyDescent="0.2">
      <c r="A124" s="360"/>
      <c r="B124" s="360"/>
      <c r="C124" s="360"/>
      <c r="D124" s="360"/>
      <c r="E124" s="360"/>
      <c r="F124" s="360"/>
      <c r="G124" s="360"/>
      <c r="H124" s="360"/>
      <c r="I124" s="360"/>
      <c r="J124" s="360"/>
      <c r="K124" s="360"/>
      <c r="L124" s="360"/>
      <c r="M124" s="360"/>
      <c r="N124" s="360"/>
      <c r="O124" s="360"/>
      <c r="P124" s="360"/>
      <c r="Q124" s="360"/>
    </row>
    <row r="125" spans="1:17" ht="15" customHeight="1" x14ac:dyDescent="0.2">
      <c r="A125" s="360"/>
      <c r="B125" s="360"/>
      <c r="C125" s="360"/>
      <c r="D125" s="360"/>
      <c r="E125" s="360"/>
      <c r="F125" s="360"/>
      <c r="G125" s="360"/>
      <c r="H125" s="360"/>
      <c r="I125" s="360"/>
      <c r="J125" s="360"/>
      <c r="K125" s="360"/>
      <c r="L125" s="360"/>
      <c r="M125" s="360"/>
      <c r="N125" s="360"/>
      <c r="O125" s="360"/>
      <c r="P125" s="360"/>
      <c r="Q125" s="360"/>
    </row>
    <row r="126" spans="1:17" ht="15" customHeight="1" x14ac:dyDescent="0.2">
      <c r="A126" s="360"/>
      <c r="B126" s="360"/>
      <c r="C126" s="360"/>
      <c r="D126" s="360"/>
      <c r="E126" s="360"/>
      <c r="F126" s="360"/>
      <c r="G126" s="360"/>
      <c r="H126" s="360"/>
      <c r="I126" s="360"/>
      <c r="J126" s="360"/>
      <c r="K126" s="360"/>
      <c r="L126" s="360"/>
      <c r="M126" s="360"/>
      <c r="N126" s="360"/>
      <c r="O126" s="360"/>
      <c r="P126" s="360"/>
      <c r="Q126" s="360"/>
    </row>
    <row r="127" spans="1:17" ht="15" customHeight="1" x14ac:dyDescent="0.2">
      <c r="A127" s="360"/>
      <c r="B127" s="360"/>
      <c r="C127" s="360"/>
      <c r="D127" s="360"/>
      <c r="E127" s="360"/>
      <c r="F127" s="360"/>
      <c r="G127" s="360"/>
      <c r="H127" s="360"/>
      <c r="I127" s="360"/>
      <c r="J127" s="360"/>
      <c r="K127" s="360"/>
      <c r="L127" s="360"/>
      <c r="M127" s="360"/>
      <c r="N127" s="360"/>
      <c r="O127" s="360"/>
      <c r="P127" s="360"/>
      <c r="Q127" s="360"/>
    </row>
    <row r="128" spans="1:17" ht="15" customHeight="1" x14ac:dyDescent="0.2">
      <c r="A128" s="360"/>
      <c r="B128" s="360"/>
      <c r="C128" s="360"/>
      <c r="D128" s="360"/>
      <c r="E128" s="360"/>
      <c r="F128" s="360"/>
      <c r="G128" s="360"/>
      <c r="H128" s="360"/>
      <c r="I128" s="360"/>
      <c r="J128" s="360"/>
      <c r="K128" s="360"/>
      <c r="L128" s="360"/>
      <c r="M128" s="360"/>
      <c r="N128" s="360"/>
      <c r="O128" s="360"/>
      <c r="P128" s="360"/>
      <c r="Q128" s="360"/>
    </row>
    <row r="129" spans="1:17" ht="15" customHeight="1" x14ac:dyDescent="0.2">
      <c r="A129" s="360"/>
      <c r="B129" s="360"/>
      <c r="C129" s="360"/>
      <c r="D129" s="360"/>
      <c r="E129" s="360"/>
      <c r="F129" s="360"/>
      <c r="G129" s="360"/>
      <c r="H129" s="360"/>
      <c r="I129" s="360"/>
      <c r="J129" s="360"/>
      <c r="K129" s="360"/>
      <c r="L129" s="360"/>
      <c r="M129" s="360"/>
      <c r="N129" s="360"/>
      <c r="O129" s="360"/>
      <c r="P129" s="360"/>
      <c r="Q129" s="360"/>
    </row>
    <row r="130" spans="1:17" ht="15" customHeight="1" x14ac:dyDescent="0.2">
      <c r="A130" s="360"/>
      <c r="B130" s="360"/>
      <c r="C130" s="360"/>
      <c r="D130" s="360"/>
      <c r="E130" s="360"/>
      <c r="F130" s="360"/>
      <c r="G130" s="360"/>
      <c r="H130" s="360"/>
      <c r="I130" s="360"/>
      <c r="J130" s="360"/>
      <c r="K130" s="360"/>
      <c r="L130" s="360"/>
      <c r="M130" s="360"/>
      <c r="N130" s="360"/>
      <c r="O130" s="360"/>
      <c r="P130" s="360"/>
      <c r="Q130" s="360"/>
    </row>
    <row r="131" spans="1:17" ht="15" customHeight="1" x14ac:dyDescent="0.2">
      <c r="A131" s="360"/>
      <c r="B131" s="360"/>
      <c r="C131" s="360"/>
      <c r="D131" s="360"/>
      <c r="E131" s="360"/>
      <c r="F131" s="360"/>
      <c r="G131" s="360"/>
      <c r="H131" s="360"/>
      <c r="I131" s="360"/>
      <c r="J131" s="360"/>
      <c r="K131" s="360"/>
      <c r="L131" s="360"/>
      <c r="M131" s="360"/>
      <c r="N131" s="360"/>
      <c r="O131" s="360"/>
      <c r="P131" s="360"/>
      <c r="Q131" s="360"/>
    </row>
    <row r="132" spans="1:17" ht="15" customHeight="1" x14ac:dyDescent="0.2">
      <c r="A132" s="360"/>
      <c r="B132" s="360"/>
      <c r="C132" s="360"/>
      <c r="D132" s="360"/>
      <c r="E132" s="360"/>
      <c r="F132" s="360"/>
      <c r="G132" s="360"/>
      <c r="H132" s="360"/>
      <c r="I132" s="360"/>
      <c r="J132" s="360"/>
      <c r="K132" s="360"/>
      <c r="L132" s="360"/>
      <c r="M132" s="360"/>
      <c r="N132" s="360"/>
      <c r="O132" s="360"/>
      <c r="P132" s="360"/>
      <c r="Q132" s="360"/>
    </row>
    <row r="133" spans="1:17" ht="15" customHeight="1" x14ac:dyDescent="0.2">
      <c r="A133" s="360"/>
      <c r="B133" s="360"/>
      <c r="C133" s="360"/>
      <c r="D133" s="360"/>
      <c r="E133" s="360"/>
      <c r="F133" s="360"/>
      <c r="G133" s="360"/>
      <c r="H133" s="360"/>
      <c r="I133" s="360"/>
      <c r="J133" s="360"/>
      <c r="K133" s="360"/>
      <c r="L133" s="360"/>
      <c r="M133" s="360"/>
      <c r="N133" s="360"/>
      <c r="O133" s="360"/>
      <c r="P133" s="360"/>
      <c r="Q133" s="360"/>
    </row>
    <row r="134" spans="1:17" ht="15" customHeight="1" x14ac:dyDescent="0.2">
      <c r="A134" s="360"/>
      <c r="B134" s="360"/>
      <c r="C134" s="360"/>
      <c r="D134" s="360"/>
      <c r="E134" s="360"/>
      <c r="F134" s="360"/>
      <c r="G134" s="360"/>
      <c r="H134" s="360"/>
      <c r="I134" s="360"/>
      <c r="J134" s="360"/>
      <c r="K134" s="360"/>
      <c r="L134" s="360"/>
      <c r="M134" s="360"/>
      <c r="N134" s="360"/>
      <c r="O134" s="360"/>
      <c r="P134" s="360"/>
      <c r="Q134" s="360"/>
    </row>
    <row r="135" spans="1:17" ht="15" customHeight="1" x14ac:dyDescent="0.2">
      <c r="A135" s="360"/>
      <c r="B135" s="360"/>
      <c r="C135" s="360"/>
      <c r="D135" s="360"/>
      <c r="E135" s="360"/>
      <c r="F135" s="360"/>
      <c r="G135" s="360"/>
      <c r="H135" s="360"/>
      <c r="I135" s="360"/>
      <c r="J135" s="360"/>
      <c r="K135" s="360"/>
      <c r="L135" s="360"/>
      <c r="M135" s="360"/>
      <c r="N135" s="360"/>
      <c r="O135" s="360"/>
      <c r="P135" s="360"/>
      <c r="Q135" s="360"/>
    </row>
    <row r="136" spans="1:17" ht="15" customHeight="1" x14ac:dyDescent="0.2">
      <c r="A136" s="363" t="s">
        <v>426</v>
      </c>
      <c r="B136" s="360"/>
      <c r="C136" s="360"/>
      <c r="D136" s="360"/>
      <c r="E136" s="360"/>
      <c r="F136" s="360"/>
      <c r="G136" s="360"/>
      <c r="H136" s="360"/>
      <c r="I136" s="360"/>
      <c r="J136" s="360"/>
      <c r="K136" s="360"/>
      <c r="L136" s="360"/>
      <c r="M136" s="360"/>
      <c r="N136" s="360"/>
      <c r="O136" s="360"/>
      <c r="P136" s="360"/>
      <c r="Q136" s="360"/>
    </row>
  </sheetData>
  <mergeCells count="5">
    <mergeCell ref="P1:Q1"/>
    <mergeCell ref="A4:Q4"/>
    <mergeCell ref="A5:Q5"/>
    <mergeCell ref="O54:Q54"/>
    <mergeCell ref="O86:Q8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2" manualBreakCount="2">
    <brk id="86" max="16383" man="1"/>
    <brk id="136" max="16383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2"/>
  <sheetViews>
    <sheetView zoomScale="70" zoomScaleNormal="70" zoomScalePageLayoutView="6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310" t="s">
        <v>289</v>
      </c>
      <c r="B1" s="178"/>
      <c r="C1" s="178"/>
      <c r="D1" s="178"/>
      <c r="E1" s="178"/>
      <c r="F1" s="178"/>
      <c r="G1" s="178"/>
      <c r="H1" s="178"/>
      <c r="I1" s="178"/>
      <c r="J1" s="178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5">
      <c r="A2" s="177" t="s">
        <v>174</v>
      </c>
      <c r="B2" s="178"/>
      <c r="C2" s="178"/>
      <c r="D2" s="178"/>
      <c r="E2" s="178"/>
      <c r="F2" s="178"/>
      <c r="G2" s="178"/>
      <c r="H2" s="178"/>
      <c r="I2" s="178"/>
      <c r="J2" s="178"/>
      <c r="K2" s="31"/>
      <c r="L2" s="31"/>
      <c r="M2" s="31"/>
      <c r="N2" s="31"/>
      <c r="O2" s="31"/>
      <c r="P2" s="300"/>
      <c r="Q2" s="300"/>
    </row>
    <row r="3" spans="1:17" ht="15" customHeight="1" x14ac:dyDescent="0.2">
      <c r="A3" s="178"/>
      <c r="B3" s="178"/>
      <c r="C3" s="178"/>
      <c r="D3" s="178"/>
      <c r="E3" s="178"/>
      <c r="F3" s="178"/>
      <c r="G3" s="178"/>
      <c r="H3" s="178"/>
      <c r="I3" s="178"/>
      <c r="J3" s="178"/>
      <c r="K3" s="23"/>
      <c r="L3" s="23"/>
      <c r="M3" s="23"/>
      <c r="N3" s="23"/>
      <c r="O3" s="23"/>
      <c r="P3" s="23"/>
      <c r="Q3" s="23"/>
    </row>
    <row r="4" spans="1:17" ht="18" x14ac:dyDescent="0.2">
      <c r="A4" s="496" t="s">
        <v>199</v>
      </c>
      <c r="B4" s="496"/>
      <c r="C4" s="496"/>
      <c r="D4" s="496"/>
      <c r="E4" s="496"/>
      <c r="F4" s="496"/>
      <c r="G4" s="496"/>
      <c r="H4" s="496"/>
      <c r="I4" s="496"/>
      <c r="J4" s="496"/>
      <c r="K4" s="496"/>
      <c r="L4" s="496"/>
      <c r="M4" s="496"/>
      <c r="N4" s="496"/>
      <c r="O4" s="496"/>
      <c r="P4" s="496"/>
      <c r="Q4" s="496"/>
    </row>
    <row r="5" spans="1:17" x14ac:dyDescent="0.2">
      <c r="A5" s="496" t="s">
        <v>140</v>
      </c>
      <c r="B5" s="496"/>
      <c r="C5" s="496"/>
      <c r="D5" s="496"/>
      <c r="E5" s="496"/>
      <c r="F5" s="496"/>
      <c r="G5" s="496"/>
      <c r="H5" s="496"/>
      <c r="I5" s="496"/>
      <c r="J5" s="496"/>
      <c r="K5" s="496"/>
      <c r="L5" s="496"/>
      <c r="M5" s="496"/>
      <c r="N5" s="496"/>
      <c r="O5" s="496"/>
      <c r="P5" s="496"/>
      <c r="Q5" s="496"/>
    </row>
    <row r="6" spans="1:17" ht="15" customHeight="1" x14ac:dyDescent="0.25">
      <c r="A6" s="177"/>
      <c r="B6" s="251"/>
      <c r="C6" s="251"/>
      <c r="D6" s="251"/>
      <c r="E6" s="251"/>
      <c r="F6" s="251"/>
      <c r="G6" s="251"/>
      <c r="H6" s="251"/>
      <c r="I6" s="251"/>
      <c r="J6" s="251"/>
      <c r="K6" s="23"/>
      <c r="L6" s="23"/>
      <c r="M6" s="23"/>
      <c r="N6" s="23"/>
      <c r="O6" s="23"/>
      <c r="P6" s="23"/>
      <c r="Q6" s="23"/>
    </row>
    <row r="7" spans="1:17" ht="18.75" x14ac:dyDescent="0.25">
      <c r="A7" s="177"/>
      <c r="B7" s="179" t="s">
        <v>216</v>
      </c>
      <c r="C7" s="251"/>
      <c r="D7" s="251"/>
      <c r="E7" s="251"/>
      <c r="F7" s="251"/>
      <c r="G7" s="251"/>
      <c r="H7" s="251"/>
      <c r="I7" s="251"/>
      <c r="J7" s="251"/>
      <c r="K7" s="23"/>
      <c r="L7" s="23"/>
      <c r="M7" s="23"/>
      <c r="N7" s="23"/>
      <c r="O7" s="23"/>
      <c r="P7" s="23"/>
      <c r="Q7" s="23"/>
    </row>
    <row r="8" spans="1:17" ht="18.75" x14ac:dyDescent="0.25">
      <c r="A8" s="177"/>
      <c r="B8" s="179" t="s">
        <v>204</v>
      </c>
      <c r="C8" s="251"/>
      <c r="D8" s="251"/>
      <c r="E8" s="251"/>
      <c r="F8" s="251"/>
      <c r="G8" s="251"/>
      <c r="H8" s="251"/>
      <c r="I8" s="251"/>
      <c r="J8" s="251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177"/>
      <c r="B9" s="179"/>
      <c r="C9" s="251"/>
      <c r="D9" s="251"/>
      <c r="E9" s="251"/>
      <c r="F9" s="251"/>
      <c r="G9" s="251"/>
      <c r="H9" s="251"/>
      <c r="I9" s="251"/>
      <c r="J9" s="251"/>
      <c r="K9" s="23"/>
      <c r="L9" s="23"/>
      <c r="M9" s="23"/>
      <c r="N9" s="23"/>
      <c r="O9" s="23"/>
      <c r="P9" s="23"/>
      <c r="Q9" s="23"/>
    </row>
    <row r="10" spans="1:17" ht="15" customHeight="1" x14ac:dyDescent="0.25">
      <c r="A10" s="177"/>
      <c r="B10" s="179"/>
      <c r="C10" s="251"/>
      <c r="D10" s="251"/>
      <c r="E10" s="251"/>
      <c r="F10" s="251"/>
      <c r="G10" s="251"/>
      <c r="H10" s="251"/>
      <c r="I10" s="251"/>
      <c r="J10" s="251"/>
      <c r="K10" s="23"/>
      <c r="L10" s="23"/>
      <c r="M10" s="23"/>
      <c r="N10" s="23"/>
      <c r="O10" s="23"/>
      <c r="P10" s="23"/>
      <c r="Q10" s="23"/>
    </row>
    <row r="11" spans="1:17" ht="18.75" x14ac:dyDescent="0.25">
      <c r="A11" s="180" t="s">
        <v>290</v>
      </c>
      <c r="B11" s="179"/>
      <c r="C11" s="251"/>
      <c r="D11" s="251"/>
      <c r="E11" s="251"/>
      <c r="F11" s="251"/>
      <c r="G11" s="251"/>
      <c r="H11" s="251"/>
      <c r="I11" s="251"/>
      <c r="J11" s="251"/>
      <c r="K11" s="23"/>
      <c r="L11" s="23"/>
      <c r="M11" s="23"/>
      <c r="N11" s="23"/>
      <c r="O11" s="23"/>
      <c r="P11" s="23"/>
      <c r="Q11" s="23"/>
    </row>
    <row r="12" spans="1:17" ht="15" customHeight="1" thickBot="1" x14ac:dyDescent="0.25">
      <c r="A12" s="235"/>
      <c r="B12" s="236"/>
      <c r="C12" s="236"/>
      <c r="D12" s="236"/>
      <c r="E12" s="236"/>
      <c r="F12" s="236"/>
      <c r="G12" s="236"/>
      <c r="H12" s="236"/>
      <c r="I12" s="236"/>
      <c r="J12" s="236"/>
      <c r="K12" s="236"/>
      <c r="L12" s="235"/>
      <c r="M12" s="235"/>
      <c r="N12" s="235"/>
      <c r="O12" s="235"/>
      <c r="P12" s="235"/>
      <c r="Q12" s="235"/>
    </row>
    <row r="13" spans="1:17" ht="47.25" x14ac:dyDescent="0.25">
      <c r="A13" s="225"/>
      <c r="B13" s="225"/>
      <c r="C13" s="226" t="s">
        <v>1</v>
      </c>
      <c r="D13" s="226" t="s">
        <v>2</v>
      </c>
      <c r="E13" s="226" t="s">
        <v>3</v>
      </c>
      <c r="F13" s="226" t="s">
        <v>4</v>
      </c>
      <c r="G13" s="226" t="s">
        <v>5</v>
      </c>
      <c r="H13" s="226" t="s">
        <v>6</v>
      </c>
      <c r="I13" s="226" t="s">
        <v>17</v>
      </c>
      <c r="J13" s="226" t="s">
        <v>7</v>
      </c>
      <c r="K13" s="226" t="s">
        <v>8</v>
      </c>
      <c r="L13" s="226" t="s">
        <v>9</v>
      </c>
      <c r="M13" s="226" t="s">
        <v>10</v>
      </c>
      <c r="N13" s="226" t="s">
        <v>11</v>
      </c>
      <c r="O13" s="226" t="s">
        <v>12</v>
      </c>
      <c r="P13" s="226" t="s">
        <v>13</v>
      </c>
      <c r="Q13" s="226" t="s">
        <v>14</v>
      </c>
    </row>
    <row r="14" spans="1:17" ht="15" customHeight="1" x14ac:dyDescent="0.2">
      <c r="A14" s="31"/>
      <c r="B14" s="31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</row>
    <row r="15" spans="1:17" ht="15.75" x14ac:dyDescent="0.25">
      <c r="A15" s="31"/>
      <c r="B15" s="218" t="s">
        <v>54</v>
      </c>
      <c r="C15" s="326">
        <f>data!U86</f>
        <v>0.15549774229239555</v>
      </c>
      <c r="D15" s="326">
        <f>data!V86</f>
        <v>0.20056157240272765</v>
      </c>
      <c r="E15" s="326">
        <f>data!W86</f>
        <v>0.19826845548873173</v>
      </c>
      <c r="F15" s="326">
        <f>data!X86</f>
        <v>0.2792937399678973</v>
      </c>
      <c r="G15" s="326">
        <f>data!Y86</f>
        <v>0.22643536997236721</v>
      </c>
      <c r="H15" s="326">
        <f>data!Z86</f>
        <v>0.22414345180915787</v>
      </c>
      <c r="I15" s="326">
        <f>data!AA86</f>
        <v>0.21235610842926106</v>
      </c>
      <c r="J15" s="326">
        <f>data!AB86</f>
        <v>0.27338350483796653</v>
      </c>
      <c r="K15" s="326">
        <f>data!AC86</f>
        <v>0.32375783662393565</v>
      </c>
      <c r="L15" s="326">
        <f>data!AD86</f>
        <v>0.28976803543277529</v>
      </c>
      <c r="M15" s="326">
        <f>data!AE86</f>
        <v>4.5045045045045043E-2</v>
      </c>
      <c r="N15" s="326">
        <f>data!AF86</f>
        <v>0.44563279857397509</v>
      </c>
      <c r="O15" s="326">
        <f>data!AG86</f>
        <v>0.23945267958950969</v>
      </c>
      <c r="P15" s="326">
        <f>data!AH86</f>
        <v>0.234009360374415</v>
      </c>
      <c r="Q15" s="432">
        <f>data!AI86</f>
        <v>0.2458304571466744</v>
      </c>
    </row>
    <row r="16" spans="1:17" ht="15.75" x14ac:dyDescent="0.25">
      <c r="A16" s="31"/>
      <c r="B16" s="218" t="s">
        <v>55</v>
      </c>
      <c r="C16" s="326">
        <f>data!U87</f>
        <v>5.0734312416555405E-2</v>
      </c>
      <c r="D16" s="326">
        <f>data!V87</f>
        <v>5.8492359435548737E-2</v>
      </c>
      <c r="E16" s="326">
        <f>data!W87</f>
        <v>0.12014176728539676</v>
      </c>
      <c r="F16" s="326">
        <f>data!X87</f>
        <v>0.11422880909144162</v>
      </c>
      <c r="G16" s="326">
        <f>data!Y87</f>
        <v>5.9573871600784978E-2</v>
      </c>
      <c r="H16" s="326">
        <f>data!Z87</f>
        <v>6.6107585373224545E-2</v>
      </c>
      <c r="I16" s="326">
        <f>data!AA87</f>
        <v>6.7365584606963916E-2</v>
      </c>
      <c r="J16" s="326">
        <f>data!AB87</f>
        <v>7.3836367250731269E-2</v>
      </c>
      <c r="K16" s="326">
        <f>data!AC87</f>
        <v>9.4422221840718301E-2</v>
      </c>
      <c r="L16" s="326">
        <f>data!AD87</f>
        <v>9.8407708603840627E-2</v>
      </c>
      <c r="M16" s="326">
        <f>data!AE87</f>
        <v>0</v>
      </c>
      <c r="N16" s="326">
        <f>data!AF87</f>
        <v>0.12755102040816327</v>
      </c>
      <c r="O16" s="326">
        <f>data!AG87</f>
        <v>8.069974488467746E-2</v>
      </c>
      <c r="P16" s="326">
        <f>data!AH87</f>
        <v>0</v>
      </c>
      <c r="Q16" s="432">
        <f>data!AI87</f>
        <v>7.9240432583502912E-2</v>
      </c>
    </row>
    <row r="17" spans="1:17" ht="15.75" x14ac:dyDescent="0.25">
      <c r="A17" s="41"/>
      <c r="B17" s="219" t="s">
        <v>15</v>
      </c>
      <c r="C17" s="326">
        <f>data!U88</f>
        <v>0.10015375717651043</v>
      </c>
      <c r="D17" s="326">
        <f>data!V88</f>
        <v>0.12623364700481982</v>
      </c>
      <c r="E17" s="326">
        <f>data!W88</f>
        <v>0.15734155705204858</v>
      </c>
      <c r="F17" s="326">
        <f>data!X88</f>
        <v>0.19297923175886786</v>
      </c>
      <c r="G17" s="326">
        <f>data!Y88</f>
        <v>0.1392145369284877</v>
      </c>
      <c r="H17" s="326">
        <f>data!Z88</f>
        <v>0.14284048507462688</v>
      </c>
      <c r="I17" s="326">
        <f>data!AA88</f>
        <v>0.13632851308091401</v>
      </c>
      <c r="J17" s="326">
        <f>data!AB88</f>
        <v>0.16969661197025143</v>
      </c>
      <c r="K17" s="326">
        <f>data!AC88</f>
        <v>0.20414741592349844</v>
      </c>
      <c r="L17" s="326">
        <f>data!AD88</f>
        <v>0.18959719539243042</v>
      </c>
      <c r="M17" s="326">
        <f>data!AE88</f>
        <v>2.1743857360295715E-2</v>
      </c>
      <c r="N17" s="326">
        <f>data!AF88</f>
        <v>0.28285465622280243</v>
      </c>
      <c r="O17" s="326">
        <f>data!AG88</f>
        <v>0.15647535853266933</v>
      </c>
      <c r="P17" s="326">
        <f>data!AH88</f>
        <v>0.11314350367716387</v>
      </c>
      <c r="Q17" s="432">
        <f>data!AI88</f>
        <v>0.15882961826636355</v>
      </c>
    </row>
    <row r="18" spans="1:17" ht="15" customHeight="1" thickBot="1" x14ac:dyDescent="0.25">
      <c r="A18" s="220"/>
      <c r="B18" s="220"/>
      <c r="C18" s="220"/>
      <c r="D18" s="220"/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</row>
    <row r="19" spans="1:17" ht="15" customHeight="1" x14ac:dyDescent="0.2">
      <c r="A19" s="304"/>
      <c r="B19" s="348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5">
      <c r="A20" s="23" t="s">
        <v>100</v>
      </c>
      <c r="B20" s="349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">
      <c r="A21" s="41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</row>
    <row r="22" spans="1:17" x14ac:dyDescent="0.2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5">
      <c r="A23" s="181" t="s">
        <v>291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476" t="s">
        <v>89</v>
      </c>
      <c r="P53" s="476"/>
      <c r="Q53" s="476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  <row r="55" spans="1:17" ht="15.75" x14ac:dyDescent="0.25">
      <c r="A55" s="310" t="s">
        <v>292</v>
      </c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</row>
    <row r="56" spans="1:17" ht="15" customHeight="1" x14ac:dyDescent="0.25">
      <c r="A56" s="177" t="s">
        <v>174</v>
      </c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</row>
    <row r="57" spans="1:17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17" ht="15" customHeight="1" x14ac:dyDescent="0.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17" ht="15.75" x14ac:dyDescent="0.25">
      <c r="A59" s="182" t="s">
        <v>293</v>
      </c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497"/>
      <c r="Q59" s="497"/>
    </row>
    <row r="60" spans="1:17" ht="15" customHeight="1" x14ac:dyDescent="0.2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17" ht="15" customHeight="1" x14ac:dyDescent="0.2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</row>
    <row r="62" spans="1:17" ht="15" customHeigh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17" ht="15" customHeigh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17" ht="15" customHeight="1" x14ac:dyDescent="0.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ht="15" customHeight="1" x14ac:dyDescent="0.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ht="15" customHeight="1" x14ac:dyDescent="0.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ht="1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ht="15" customHeight="1" x14ac:dyDescent="0.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ht="1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ht="1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ht="1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ht="1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ht="1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ht="1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ht="1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ht="1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ht="1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ht="1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ht="1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ht="1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ht="1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1:17" ht="1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1:17" ht="1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1:17" ht="1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</row>
    <row r="87" spans="1:17" ht="15" customHeight="1" x14ac:dyDescent="0.2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1:17" ht="15" customHeight="1" x14ac:dyDescent="0.2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</row>
    <row r="89" spans="1:17" s="2" customFormat="1" ht="15" customHeight="1" x14ac:dyDescent="0.2"/>
    <row r="90" spans="1:17" s="2" customFormat="1" ht="15" customHeight="1" x14ac:dyDescent="0.2"/>
    <row r="91" spans="1:17" s="2" customFormat="1" ht="15" customHeight="1" x14ac:dyDescent="0.2"/>
    <row r="92" spans="1:17" s="2" customFormat="1" ht="15" customHeight="1" x14ac:dyDescent="0.2"/>
    <row r="93" spans="1:17" s="2" customFormat="1" ht="15" customHeight="1" x14ac:dyDescent="0.2"/>
    <row r="94" spans="1:17" s="2" customFormat="1" ht="15" customHeight="1" x14ac:dyDescent="0.2"/>
    <row r="95" spans="1:17" s="2" customFormat="1" ht="15" customHeight="1" x14ac:dyDescent="0.2"/>
    <row r="96" spans="1:17" s="2" customFormat="1" ht="15" customHeight="1" x14ac:dyDescent="0.2"/>
    <row r="97" s="2" customFormat="1" ht="15" customHeight="1" x14ac:dyDescent="0.2"/>
    <row r="98" s="2" customFormat="1" ht="15" customHeight="1" x14ac:dyDescent="0.2"/>
    <row r="99" s="2" customFormat="1" ht="15" customHeight="1" x14ac:dyDescent="0.2"/>
    <row r="100" s="2" customFormat="1" ht="15" customHeight="1" x14ac:dyDescent="0.2"/>
    <row r="101" s="2" customFormat="1" ht="15" customHeight="1" x14ac:dyDescent="0.2"/>
    <row r="102" s="2" customFormat="1" ht="15" customHeight="1" x14ac:dyDescent="0.2"/>
    <row r="103" s="2" customFormat="1" ht="15" customHeight="1" x14ac:dyDescent="0.2"/>
    <row r="104" s="2" customFormat="1" ht="15" customHeight="1" x14ac:dyDescent="0.2"/>
    <row r="105" s="2" customFormat="1" ht="15" customHeight="1" x14ac:dyDescent="0.2"/>
    <row r="106" s="2" customFormat="1" ht="15" customHeight="1" x14ac:dyDescent="0.2"/>
    <row r="107" s="2" customFormat="1" ht="15" customHeight="1" x14ac:dyDescent="0.2"/>
    <row r="108" s="2" customFormat="1" ht="15" customHeight="1" x14ac:dyDescent="0.2"/>
    <row r="109" s="2" customFormat="1" ht="15" customHeight="1" x14ac:dyDescent="0.2"/>
    <row r="110" s="2" customFormat="1" ht="15" customHeight="1" x14ac:dyDescent="0.2"/>
    <row r="111" s="2" customFormat="1" ht="15" customHeight="1" x14ac:dyDescent="0.2"/>
    <row r="112" s="2" customFormat="1" ht="15" customHeight="1" x14ac:dyDescent="0.2"/>
  </sheetData>
  <mergeCells count="5">
    <mergeCell ref="P1:Q1"/>
    <mergeCell ref="A5:Q5"/>
    <mergeCell ref="P59:Q59"/>
    <mergeCell ref="O53:Q53"/>
    <mergeCell ref="A4:Q4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1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183" t="s">
        <v>449</v>
      </c>
      <c r="B1" s="184"/>
      <c r="C1" s="184"/>
      <c r="D1" s="184"/>
      <c r="E1" s="184"/>
      <c r="F1" s="184"/>
      <c r="G1" s="184"/>
      <c r="H1" s="184"/>
      <c r="I1" s="184"/>
      <c r="J1" s="184"/>
      <c r="K1" s="31"/>
      <c r="L1" s="31"/>
      <c r="M1" s="31"/>
      <c r="N1" s="31"/>
      <c r="O1" s="31"/>
      <c r="P1" s="473" t="s">
        <v>53</v>
      </c>
      <c r="Q1" s="473"/>
    </row>
    <row r="2" spans="1:17" ht="15.75" x14ac:dyDescent="0.25">
      <c r="A2" s="183" t="s">
        <v>150</v>
      </c>
      <c r="B2" s="183"/>
      <c r="C2" s="184"/>
      <c r="D2" s="184"/>
      <c r="E2" s="184"/>
      <c r="F2" s="184"/>
      <c r="G2" s="184"/>
      <c r="H2" s="184"/>
      <c r="I2" s="184"/>
      <c r="J2" s="184"/>
      <c r="K2" s="23"/>
      <c r="L2" s="23"/>
      <c r="M2" s="23"/>
      <c r="N2" s="23"/>
      <c r="O2" s="23"/>
      <c r="P2" s="23"/>
      <c r="Q2" s="23"/>
    </row>
    <row r="3" spans="1:17" ht="15" customHeight="1" x14ac:dyDescent="0.25">
      <c r="A3" s="183"/>
      <c r="B3" s="183"/>
      <c r="C3" s="184"/>
      <c r="D3" s="184"/>
      <c r="E3" s="184"/>
      <c r="F3" s="184"/>
      <c r="G3" s="184"/>
      <c r="H3" s="184"/>
      <c r="I3" s="184"/>
      <c r="J3" s="184"/>
      <c r="K3" s="23"/>
      <c r="L3" s="23"/>
      <c r="M3" s="23"/>
      <c r="N3" s="23"/>
      <c r="O3" s="23"/>
      <c r="P3" s="23"/>
      <c r="Q3" s="23"/>
    </row>
    <row r="4" spans="1:17" ht="15" customHeight="1" x14ac:dyDescent="0.2">
      <c r="A4" s="184"/>
      <c r="B4" s="184"/>
      <c r="C4" s="184"/>
      <c r="D4" s="184"/>
      <c r="E4" s="184"/>
      <c r="F4" s="184"/>
      <c r="G4" s="184"/>
      <c r="H4" s="184"/>
      <c r="I4" s="184"/>
      <c r="J4" s="184"/>
      <c r="K4" s="23"/>
      <c r="L4" s="23"/>
      <c r="M4" s="23"/>
      <c r="N4" s="23"/>
      <c r="O4" s="23"/>
      <c r="P4" s="23"/>
      <c r="Q4" s="23"/>
    </row>
    <row r="5" spans="1:17" x14ac:dyDescent="0.2">
      <c r="A5" s="498" t="s">
        <v>202</v>
      </c>
      <c r="B5" s="498"/>
      <c r="C5" s="498"/>
      <c r="D5" s="498"/>
      <c r="E5" s="498"/>
      <c r="F5" s="498"/>
      <c r="G5" s="498"/>
      <c r="H5" s="498"/>
      <c r="I5" s="498"/>
      <c r="J5" s="498"/>
      <c r="K5" s="498"/>
      <c r="L5" s="498"/>
      <c r="M5" s="498"/>
      <c r="N5" s="498"/>
      <c r="O5" s="498"/>
      <c r="P5" s="498"/>
      <c r="Q5" s="498"/>
    </row>
    <row r="6" spans="1:17" x14ac:dyDescent="0.2">
      <c r="A6" s="498" t="s">
        <v>149</v>
      </c>
      <c r="B6" s="498"/>
      <c r="C6" s="498"/>
      <c r="D6" s="498"/>
      <c r="E6" s="498"/>
      <c r="F6" s="498"/>
      <c r="G6" s="498"/>
      <c r="H6" s="498"/>
      <c r="I6" s="498"/>
      <c r="J6" s="498"/>
      <c r="K6" s="498"/>
      <c r="L6" s="498"/>
      <c r="M6" s="498"/>
      <c r="N6" s="498"/>
      <c r="O6" s="498"/>
      <c r="P6" s="498"/>
      <c r="Q6" s="498"/>
    </row>
    <row r="7" spans="1:17" ht="15" customHeight="1" x14ac:dyDescent="0.25">
      <c r="A7" s="183"/>
      <c r="B7" s="185"/>
      <c r="C7" s="252"/>
      <c r="D7" s="252"/>
      <c r="E7" s="252"/>
      <c r="F7" s="252"/>
      <c r="G7" s="252"/>
      <c r="H7" s="252"/>
      <c r="I7" s="252"/>
      <c r="J7" s="252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183"/>
      <c r="B8" s="185"/>
      <c r="C8" s="252"/>
      <c r="D8" s="252"/>
      <c r="E8" s="252"/>
      <c r="F8" s="252"/>
      <c r="G8" s="252"/>
      <c r="H8" s="252"/>
      <c r="I8" s="252"/>
      <c r="J8" s="252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183"/>
      <c r="B9" s="252"/>
      <c r="C9" s="252"/>
      <c r="D9" s="252"/>
      <c r="E9" s="252"/>
      <c r="F9" s="252"/>
      <c r="G9" s="252"/>
      <c r="H9" s="252"/>
      <c r="I9" s="252"/>
      <c r="J9" s="252"/>
      <c r="K9" s="23"/>
      <c r="L9" s="23"/>
      <c r="M9" s="23"/>
      <c r="N9" s="23"/>
      <c r="O9" s="23"/>
      <c r="P9" s="23"/>
      <c r="Q9" s="23"/>
    </row>
    <row r="10" spans="1:17" ht="15.75" x14ac:dyDescent="0.25">
      <c r="A10" s="186" t="s">
        <v>450</v>
      </c>
      <c r="B10" s="184"/>
      <c r="C10" s="184"/>
      <c r="D10" s="184"/>
      <c r="E10" s="184"/>
      <c r="F10" s="184"/>
      <c r="G10" s="184"/>
      <c r="H10" s="184"/>
      <c r="I10" s="184"/>
      <c r="J10" s="184"/>
      <c r="K10" s="23"/>
      <c r="L10" s="23"/>
      <c r="M10" s="23"/>
      <c r="N10" s="23"/>
      <c r="O10" s="23"/>
      <c r="P10" s="23"/>
      <c r="Q10" s="23"/>
    </row>
    <row r="11" spans="1:17" ht="15" customHeight="1" thickBot="1" x14ac:dyDescent="0.25">
      <c r="A11" s="235"/>
      <c r="B11" s="236"/>
      <c r="C11" s="236"/>
      <c r="D11" s="236"/>
      <c r="E11" s="236"/>
      <c r="F11" s="236"/>
      <c r="G11" s="236"/>
      <c r="H11" s="236"/>
      <c r="I11" s="236"/>
      <c r="J11" s="236"/>
      <c r="K11" s="236"/>
      <c r="L11" s="235"/>
      <c r="M11" s="235"/>
      <c r="N11" s="235"/>
      <c r="O11" s="235"/>
      <c r="P11" s="235"/>
      <c r="Q11" s="235"/>
    </row>
    <row r="12" spans="1:17" ht="47.25" x14ac:dyDescent="0.25">
      <c r="A12" s="225"/>
      <c r="B12" s="225"/>
      <c r="C12" s="226" t="s">
        <v>1</v>
      </c>
      <c r="D12" s="226" t="s">
        <v>2</v>
      </c>
      <c r="E12" s="226" t="s">
        <v>3</v>
      </c>
      <c r="F12" s="226" t="s">
        <v>4</v>
      </c>
      <c r="G12" s="226" t="s">
        <v>5</v>
      </c>
      <c r="H12" s="226" t="s">
        <v>6</v>
      </c>
      <c r="I12" s="226" t="s">
        <v>17</v>
      </c>
      <c r="J12" s="226" t="s">
        <v>7</v>
      </c>
      <c r="K12" s="226" t="s">
        <v>8</v>
      </c>
      <c r="L12" s="226" t="s">
        <v>9</v>
      </c>
      <c r="M12" s="226" t="s">
        <v>10</v>
      </c>
      <c r="N12" s="226" t="s">
        <v>11</v>
      </c>
      <c r="O12" s="226" t="s">
        <v>12</v>
      </c>
      <c r="P12" s="226" t="s">
        <v>13</v>
      </c>
      <c r="Q12" s="226" t="s">
        <v>14</v>
      </c>
    </row>
    <row r="13" spans="1:17" ht="15" customHeight="1" x14ac:dyDescent="0.2">
      <c r="A13" s="31"/>
      <c r="B13" s="31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</row>
    <row r="14" spans="1:17" ht="15.75" x14ac:dyDescent="0.25">
      <c r="A14" s="31"/>
      <c r="B14" s="218" t="s">
        <v>54</v>
      </c>
      <c r="C14" s="323">
        <f>data!U89</f>
        <v>4.0348964013086155</v>
      </c>
      <c r="D14" s="323">
        <f>data!V89</f>
        <v>6.9536423841059598</v>
      </c>
      <c r="E14" s="323">
        <f>data!W89</f>
        <v>5.382436260623229</v>
      </c>
      <c r="F14" s="323">
        <f>data!X89</f>
        <v>5.7220708446866482</v>
      </c>
      <c r="G14" s="323">
        <f>data!Y89</f>
        <v>6.1976549413735347</v>
      </c>
      <c r="H14" s="323">
        <f>data!Z89</f>
        <v>5.0522648083623691</v>
      </c>
      <c r="I14" s="323">
        <f>data!AA89</f>
        <v>4.8019801980198018</v>
      </c>
      <c r="J14" s="323">
        <f>data!AB89</f>
        <v>5.0135501355013554</v>
      </c>
      <c r="K14" s="323">
        <f>data!AC89</f>
        <v>6.0344827586206895</v>
      </c>
      <c r="L14" s="323">
        <f>data!AD89</f>
        <v>6.2808750882145379</v>
      </c>
      <c r="M14" s="323">
        <f>data!AE89</f>
        <v>4.2553191489361701</v>
      </c>
      <c r="N14" s="323">
        <f>data!AF89</f>
        <v>2.9850746268656714</v>
      </c>
      <c r="O14" s="323">
        <f>data!AG89</f>
        <v>4.954954954954955</v>
      </c>
      <c r="P14" s="323">
        <f>data!AH89</f>
        <v>5.5555555555555554</v>
      </c>
      <c r="Q14" s="324">
        <f>data!AI89</f>
        <v>5.3517397881996978</v>
      </c>
    </row>
    <row r="15" spans="1:17" ht="15.75" x14ac:dyDescent="0.25">
      <c r="A15" s="31"/>
      <c r="B15" s="218" t="s">
        <v>55</v>
      </c>
      <c r="C15" s="323">
        <f>data!U90</f>
        <v>4.117647058823529</v>
      </c>
      <c r="D15" s="323">
        <f>data!V90</f>
        <v>9.9476439790575917</v>
      </c>
      <c r="E15" s="323">
        <f>data!W90</f>
        <v>6.4846416382252556</v>
      </c>
      <c r="F15" s="323">
        <f>data!X90</f>
        <v>5.3484602917341979</v>
      </c>
      <c r="G15" s="323">
        <f>data!Y90</f>
        <v>6.7685589519650664</v>
      </c>
      <c r="H15" s="323">
        <f>data!Z90</f>
        <v>4.8693586698337299</v>
      </c>
      <c r="I15" s="323">
        <f>data!AA90</f>
        <v>4.0733197556008145</v>
      </c>
      <c r="J15" s="323">
        <f>data!AB90</f>
        <v>5.1756007393715349</v>
      </c>
      <c r="K15" s="323">
        <f>data!AC90</f>
        <v>4.8319327731092443</v>
      </c>
      <c r="L15" s="323">
        <f>data!AD90</f>
        <v>6.5024630541871922</v>
      </c>
      <c r="M15" s="323">
        <f>data!AE90</f>
        <v>2.8571428571428572</v>
      </c>
      <c r="N15" s="323">
        <f>data!AF90</f>
        <v>5.1282051282051277</v>
      </c>
      <c r="O15" s="323">
        <f>data!AG90</f>
        <v>4.9107142857142856</v>
      </c>
      <c r="P15" s="323">
        <f>data!AH90</f>
        <v>6.0606060606060606</v>
      </c>
      <c r="Q15" s="324">
        <f>data!AI90</f>
        <v>5.2197104394208793</v>
      </c>
    </row>
    <row r="16" spans="1:17" ht="15.75" x14ac:dyDescent="0.25">
      <c r="A16" s="41"/>
      <c r="B16" s="219" t="s">
        <v>15</v>
      </c>
      <c r="C16" s="323">
        <f>data!U91</f>
        <v>4.0701314965560424</v>
      </c>
      <c r="D16" s="323">
        <f>data!V91</f>
        <v>8.1135902636916839</v>
      </c>
      <c r="E16" s="323">
        <f>data!W91</f>
        <v>5.8823529411764701</v>
      </c>
      <c r="F16" s="323">
        <f>data!X91</f>
        <v>5.5514433752775716</v>
      </c>
      <c r="G16" s="323">
        <f>data!Y91</f>
        <v>6.4454976303317535</v>
      </c>
      <c r="H16" s="323">
        <f>data!Z91</f>
        <v>4.9748743718592969</v>
      </c>
      <c r="I16" s="323">
        <f>data!AA91</f>
        <v>4.4947036931004867</v>
      </c>
      <c r="J16" s="323">
        <f>data!AB91</f>
        <v>5.0820953870211101</v>
      </c>
      <c r="K16" s="323">
        <f>data!AC91</f>
        <v>5.5206463195691207</v>
      </c>
      <c r="L16" s="323">
        <f>data!AD91</f>
        <v>6.3733552631578938</v>
      </c>
      <c r="M16" s="323">
        <f>data!AE91</f>
        <v>3.6585365853658534</v>
      </c>
      <c r="N16" s="323">
        <f>data!AF91</f>
        <v>3.7735849056603774</v>
      </c>
      <c r="O16" s="323">
        <f>data!AG91</f>
        <v>4.9358974358974361</v>
      </c>
      <c r="P16" s="323">
        <f>data!AH91</f>
        <v>5.7971014492753623</v>
      </c>
      <c r="Q16" s="324">
        <f>data!AI91</f>
        <v>5.2953929539295386</v>
      </c>
    </row>
    <row r="17" spans="1:17" ht="15" customHeight="1" thickBot="1" x14ac:dyDescent="0.25">
      <c r="A17" s="220"/>
      <c r="B17" s="220"/>
      <c r="C17" s="220"/>
      <c r="D17" s="220"/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</row>
    <row r="18" spans="1:17" ht="15" customHeight="1" x14ac:dyDescent="0.2">
      <c r="A18" s="304"/>
      <c r="B18" s="348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5">
      <c r="A19" s="23" t="s">
        <v>100</v>
      </c>
      <c r="B19" s="349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P19" s="23"/>
      <c r="Q19" s="23"/>
    </row>
    <row r="20" spans="1:17" ht="15" customHeight="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x14ac:dyDescent="0.2"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5">
      <c r="A22" s="187" t="s">
        <v>451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476" t="s">
        <v>89</v>
      </c>
      <c r="P50" s="476"/>
      <c r="Q50" s="476"/>
    </row>
    <row r="51" spans="1:17" ht="15" customHeight="1" x14ac:dyDescent="0.25">
      <c r="A51" s="183" t="s">
        <v>449</v>
      </c>
      <c r="B51" s="184"/>
      <c r="C51" s="184"/>
      <c r="D51" s="184"/>
      <c r="E51" s="184"/>
      <c r="F51" s="184"/>
      <c r="G51" s="184"/>
      <c r="H51" s="184"/>
      <c r="I51" s="184"/>
      <c r="J51" s="184"/>
      <c r="K51" s="31"/>
      <c r="L51" s="31"/>
      <c r="M51" s="23"/>
      <c r="N51" s="23"/>
      <c r="O51" s="23"/>
      <c r="P51" s="381"/>
      <c r="Q51" s="381"/>
    </row>
    <row r="52" spans="1:17" ht="15" customHeight="1" x14ac:dyDescent="0.25">
      <c r="A52" s="183" t="s">
        <v>150</v>
      </c>
      <c r="B52" s="183"/>
      <c r="C52" s="184"/>
      <c r="D52" s="184"/>
      <c r="E52" s="184"/>
      <c r="F52" s="184"/>
      <c r="G52" s="184"/>
      <c r="H52" s="184"/>
      <c r="I52" s="184"/>
      <c r="J52" s="184"/>
      <c r="K52" s="23"/>
      <c r="L52" s="23"/>
      <c r="M52" s="23"/>
      <c r="N52" s="23"/>
      <c r="O52" s="23"/>
      <c r="P52" s="381"/>
      <c r="Q52" s="381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381"/>
      <c r="Q53" s="381"/>
    </row>
    <row r="54" spans="1:17" ht="15" customHeight="1" x14ac:dyDescent="0.25">
      <c r="A54" s="176" t="s">
        <v>335</v>
      </c>
      <c r="B54" s="39"/>
      <c r="C54" s="40"/>
      <c r="D54" s="41"/>
      <c r="E54" s="41"/>
      <c r="F54" s="41"/>
      <c r="G54" s="41"/>
      <c r="H54" s="41"/>
      <c r="I54" s="41"/>
      <c r="J54" s="41"/>
      <c r="K54" s="41"/>
      <c r="L54" s="36"/>
      <c r="M54" s="36"/>
      <c r="N54" s="36"/>
      <c r="O54" s="36"/>
      <c r="P54" s="36"/>
      <c r="Q54" s="36"/>
    </row>
    <row r="55" spans="1:17" ht="15" customHeight="1" thickBot="1" x14ac:dyDescent="0.25">
      <c r="A55" s="223"/>
      <c r="B55" s="223"/>
      <c r="C55" s="224"/>
      <c r="D55" s="220"/>
      <c r="E55" s="220"/>
      <c r="F55" s="220"/>
      <c r="G55" s="220"/>
      <c r="H55" s="220"/>
      <c r="I55" s="220"/>
      <c r="J55" s="220"/>
      <c r="K55" s="220"/>
      <c r="L55" s="220"/>
      <c r="M55" s="220"/>
      <c r="N55" s="220"/>
      <c r="O55" s="220"/>
      <c r="P55" s="41"/>
      <c r="Q55" s="41"/>
    </row>
    <row r="56" spans="1:17" ht="15" customHeight="1" x14ac:dyDescent="0.25">
      <c r="A56" s="225"/>
      <c r="B56" s="225"/>
      <c r="C56" s="226" t="s">
        <v>302</v>
      </c>
      <c r="D56" s="226" t="s">
        <v>303</v>
      </c>
      <c r="E56" s="226" t="s">
        <v>304</v>
      </c>
      <c r="F56" s="226" t="s">
        <v>305</v>
      </c>
      <c r="G56" s="226" t="s">
        <v>306</v>
      </c>
      <c r="H56" s="226" t="s">
        <v>307</v>
      </c>
      <c r="I56" s="226" t="s">
        <v>308</v>
      </c>
      <c r="J56" s="226" t="s">
        <v>309</v>
      </c>
      <c r="K56" s="226" t="s">
        <v>310</v>
      </c>
      <c r="L56" s="226" t="s">
        <v>333</v>
      </c>
      <c r="M56" s="226" t="s">
        <v>389</v>
      </c>
      <c r="N56" s="226" t="s">
        <v>393</v>
      </c>
      <c r="O56" s="226" t="s">
        <v>431</v>
      </c>
      <c r="P56" s="361"/>
      <c r="Q56" s="361"/>
    </row>
    <row r="57" spans="1:17" ht="15" customHeight="1" x14ac:dyDescent="0.25">
      <c r="A57" s="31"/>
      <c r="B57" s="31"/>
      <c r="C57" s="31"/>
      <c r="D57" s="31"/>
      <c r="E57" s="31"/>
      <c r="F57" s="31"/>
      <c r="G57" s="31"/>
      <c r="H57" s="33"/>
      <c r="I57" s="31"/>
      <c r="J57" s="31"/>
      <c r="K57" s="31"/>
      <c r="L57" s="31"/>
      <c r="M57" s="31"/>
      <c r="N57" s="412"/>
      <c r="O57" s="412"/>
      <c r="P57" s="41"/>
      <c r="Q57" s="41"/>
    </row>
    <row r="58" spans="1:17" ht="15" customHeight="1" x14ac:dyDescent="0.25">
      <c r="A58" s="31"/>
      <c r="B58" s="218" t="s">
        <v>54</v>
      </c>
      <c r="C58" s="323">
        <f>TSData!C19</f>
        <v>9.6306818181818183</v>
      </c>
      <c r="D58" s="323">
        <f>TSData!D19</f>
        <v>8.7746070502060132</v>
      </c>
      <c r="E58" s="323">
        <f>TSData!E19</f>
        <v>8.1121532628217921</v>
      </c>
      <c r="F58" s="323">
        <f>TSData!F19</f>
        <v>6.9378183876445387</v>
      </c>
      <c r="G58" s="323">
        <f>TSData!G19</f>
        <v>6.8160676532769555</v>
      </c>
      <c r="H58" s="323">
        <f>TSData!H19</f>
        <v>7.4929121101660598</v>
      </c>
      <c r="I58" s="323">
        <f>TSData!I19</f>
        <v>7.3154584574644161</v>
      </c>
      <c r="J58" s="323">
        <f>TSData!J19</f>
        <v>6.7622512304729296</v>
      </c>
      <c r="K58" s="323">
        <f>TSData!K19</f>
        <v>6.8824638592080447</v>
      </c>
      <c r="L58" s="323">
        <f>TSData!L19</f>
        <v>6.8333791334615741</v>
      </c>
      <c r="M58" s="323">
        <f>TSData!M19</f>
        <v>6.0406568762207913</v>
      </c>
      <c r="N58" s="323">
        <f>TSData!N19</f>
        <v>5.5663624120903785</v>
      </c>
      <c r="O58" s="323">
        <f>TSData!O19</f>
        <v>5.3517397881996978</v>
      </c>
      <c r="P58" s="323"/>
      <c r="Q58" s="324"/>
    </row>
    <row r="59" spans="1:17" ht="15" customHeight="1" x14ac:dyDescent="0.25">
      <c r="A59" s="31"/>
      <c r="B59" s="218" t="s">
        <v>55</v>
      </c>
      <c r="C59" s="323">
        <f>TSData!C20</f>
        <v>7.2850318471337578</v>
      </c>
      <c r="D59" s="323">
        <f>TSData!D20</f>
        <v>6.2274368231046928</v>
      </c>
      <c r="E59" s="323">
        <f>TSData!E20</f>
        <v>6.0101375814627076</v>
      </c>
      <c r="F59" s="323">
        <f>TSData!F20</f>
        <v>5.4923811689788495</v>
      </c>
      <c r="G59" s="323">
        <f>TSData!G20</f>
        <v>5.7608310707118404</v>
      </c>
      <c r="H59" s="323">
        <f>TSData!H20</f>
        <v>6.3496464716484127</v>
      </c>
      <c r="I59" s="323">
        <f>TSData!I20</f>
        <v>6.4264705882352944</v>
      </c>
      <c r="J59" s="323">
        <f>TSData!J20</f>
        <v>6.1280951722229906</v>
      </c>
      <c r="K59" s="323">
        <f>TSData!K20</f>
        <v>5.6819730208475274</v>
      </c>
      <c r="L59" s="323">
        <f>TSData!L20</f>
        <v>5.5401994952529749</v>
      </c>
      <c r="M59" s="323">
        <f>TSData!M20</f>
        <v>5.3713963752465022</v>
      </c>
      <c r="N59" s="323">
        <f>TSData!N20</f>
        <v>5.3388494877856578</v>
      </c>
      <c r="O59" s="323">
        <f>TSData!O20</f>
        <v>5.2197104394208793</v>
      </c>
      <c r="P59" s="323"/>
      <c r="Q59" s="324"/>
    </row>
    <row r="60" spans="1:17" ht="15" customHeight="1" x14ac:dyDescent="0.25">
      <c r="A60" s="41"/>
      <c r="B60" s="219" t="s">
        <v>15</v>
      </c>
      <c r="C60" s="323">
        <f>TSData!C21</f>
        <v>8.6538461538461533</v>
      </c>
      <c r="D60" s="323">
        <f>TSData!D21</f>
        <v>7.7469276285844337</v>
      </c>
      <c r="E60" s="323">
        <f>TSData!E21</f>
        <v>7.2546818692030488</v>
      </c>
      <c r="F60" s="323">
        <f>TSData!F21</f>
        <v>6.337129625254005</v>
      </c>
      <c r="G60" s="323">
        <f>TSData!G21</f>
        <v>6.3756405202995667</v>
      </c>
      <c r="H60" s="323">
        <f>TSData!H21</f>
        <v>7.0103575399379707</v>
      </c>
      <c r="I60" s="323">
        <f>TSData!I21</f>
        <v>6.9343755909979192</v>
      </c>
      <c r="J60" s="323">
        <f>TSData!J21</f>
        <v>6.4856711915535454</v>
      </c>
      <c r="K60" s="323">
        <f>TSData!K21</f>
        <v>6.3606751554634284</v>
      </c>
      <c r="L60" s="323">
        <f>TSData!L21</f>
        <v>6.2740409605988141</v>
      </c>
      <c r="M60" s="323">
        <f>TSData!M21</f>
        <v>5.7494279176201379</v>
      </c>
      <c r="N60" s="323">
        <f>TSData!N21</f>
        <v>5.4681520537460671</v>
      </c>
      <c r="O60" s="323">
        <f>TSData!O21</f>
        <v>5.2953929539295386</v>
      </c>
      <c r="P60" s="323"/>
      <c r="Q60" s="324"/>
    </row>
    <row r="61" spans="1:17" ht="15" customHeight="1" thickBot="1" x14ac:dyDescent="0.25">
      <c r="A61" s="220"/>
      <c r="B61" s="221"/>
      <c r="C61" s="222"/>
      <c r="D61" s="222"/>
      <c r="E61" s="222"/>
      <c r="F61" s="222"/>
      <c r="G61" s="222"/>
      <c r="H61" s="222"/>
      <c r="I61" s="222"/>
      <c r="J61" s="222"/>
      <c r="K61" s="222"/>
      <c r="L61" s="222"/>
      <c r="M61" s="222"/>
      <c r="N61" s="413"/>
      <c r="O61" s="413"/>
      <c r="P61" s="362"/>
      <c r="Q61" s="362"/>
    </row>
    <row r="62" spans="1:17" ht="15" customHeight="1" x14ac:dyDescent="0.2">
      <c r="A62" s="360"/>
      <c r="B62" s="360"/>
      <c r="C62" s="360"/>
      <c r="D62" s="360"/>
      <c r="E62" s="360"/>
      <c r="F62" s="360"/>
      <c r="G62" s="360"/>
      <c r="H62" s="360"/>
      <c r="I62" s="360"/>
      <c r="J62" s="360"/>
      <c r="K62" s="360"/>
      <c r="L62" s="360"/>
      <c r="M62" s="360"/>
      <c r="N62" s="360"/>
      <c r="O62" s="36"/>
      <c r="P62" s="360"/>
      <c r="Q62" s="360"/>
    </row>
    <row r="63" spans="1:17" ht="15" customHeight="1" x14ac:dyDescent="0.2">
      <c r="A63" s="360"/>
      <c r="B63" s="360"/>
      <c r="C63" s="360"/>
      <c r="D63" s="360"/>
      <c r="E63" s="360"/>
      <c r="F63" s="360"/>
      <c r="G63" s="360"/>
      <c r="H63" s="360"/>
      <c r="I63" s="360"/>
      <c r="J63" s="360"/>
      <c r="K63" s="360"/>
      <c r="L63" s="360"/>
      <c r="M63" s="360"/>
      <c r="N63" s="360"/>
      <c r="O63" s="360"/>
      <c r="P63" s="360"/>
      <c r="Q63" s="360"/>
    </row>
    <row r="64" spans="1:17" ht="15" customHeight="1" x14ac:dyDescent="0.2">
      <c r="A64" s="360"/>
      <c r="B64" s="360"/>
      <c r="C64" s="360"/>
      <c r="D64" s="360"/>
      <c r="E64" s="360"/>
      <c r="F64" s="360"/>
      <c r="G64" s="360"/>
      <c r="H64" s="360"/>
      <c r="I64" s="360"/>
      <c r="J64" s="360"/>
      <c r="K64" s="360"/>
      <c r="L64" s="360"/>
      <c r="M64" s="360"/>
      <c r="N64" s="360"/>
      <c r="O64" s="360"/>
      <c r="P64" s="360"/>
      <c r="Q64" s="360"/>
    </row>
    <row r="65" spans="1:17" ht="15" customHeight="1" x14ac:dyDescent="0.2">
      <c r="A65" s="360"/>
      <c r="B65" s="360"/>
      <c r="C65" s="360"/>
      <c r="D65" s="360"/>
      <c r="E65" s="360"/>
      <c r="F65" s="360"/>
      <c r="G65" s="360"/>
      <c r="H65" s="360"/>
      <c r="I65" s="360"/>
      <c r="J65" s="360"/>
      <c r="K65" s="360"/>
      <c r="L65" s="360"/>
      <c r="M65" s="360"/>
      <c r="N65" s="360"/>
      <c r="O65" s="360"/>
      <c r="P65" s="360"/>
      <c r="Q65" s="360"/>
    </row>
    <row r="66" spans="1:17" ht="15" customHeight="1" x14ac:dyDescent="0.25">
      <c r="A66" s="176" t="s">
        <v>452</v>
      </c>
      <c r="B66" s="23"/>
      <c r="C66" s="23"/>
      <c r="D66" s="23"/>
      <c r="E66" s="23"/>
      <c r="F66" s="23"/>
      <c r="G66" s="360"/>
      <c r="H66" s="360"/>
      <c r="I66" s="360"/>
      <c r="J66" s="360"/>
      <c r="K66" s="360"/>
      <c r="L66" s="360"/>
      <c r="M66" s="360"/>
      <c r="N66" s="360"/>
      <c r="O66" s="360"/>
      <c r="P66" s="360"/>
      <c r="Q66" s="360"/>
    </row>
    <row r="67" spans="1:17" ht="15" customHeight="1" x14ac:dyDescent="0.2">
      <c r="A67" s="360"/>
      <c r="B67" s="360"/>
      <c r="C67" s="360"/>
      <c r="D67" s="360"/>
      <c r="E67" s="360"/>
      <c r="F67" s="360"/>
      <c r="G67" s="360"/>
      <c r="H67" s="360"/>
      <c r="I67" s="360"/>
      <c r="J67" s="360"/>
      <c r="K67" s="360"/>
      <c r="L67" s="360"/>
      <c r="M67" s="360"/>
      <c r="N67" s="360"/>
      <c r="O67" s="360"/>
      <c r="P67" s="360"/>
      <c r="Q67" s="360"/>
    </row>
    <row r="68" spans="1:17" ht="15" customHeight="1" x14ac:dyDescent="0.2">
      <c r="A68" s="360"/>
      <c r="B68" s="360"/>
      <c r="C68" s="360"/>
      <c r="D68" s="360"/>
      <c r="E68" s="360"/>
      <c r="F68" s="360"/>
      <c r="G68" s="360"/>
      <c r="H68" s="360"/>
      <c r="I68" s="360"/>
      <c r="J68" s="360"/>
      <c r="K68" s="360"/>
      <c r="L68" s="360"/>
      <c r="M68" s="360"/>
      <c r="N68" s="360"/>
      <c r="O68" s="360"/>
      <c r="P68" s="360"/>
      <c r="Q68" s="360"/>
    </row>
    <row r="69" spans="1:17" ht="15" customHeight="1" x14ac:dyDescent="0.2">
      <c r="A69" s="360"/>
      <c r="B69" s="360"/>
      <c r="C69" s="360"/>
      <c r="D69" s="360"/>
      <c r="E69" s="360"/>
      <c r="F69" s="360"/>
      <c r="G69" s="360"/>
      <c r="H69" s="360"/>
      <c r="I69" s="360"/>
      <c r="J69" s="360"/>
      <c r="K69" s="360"/>
      <c r="L69" s="360"/>
      <c r="M69" s="360"/>
      <c r="N69" s="360"/>
      <c r="O69" s="360"/>
      <c r="P69" s="360"/>
      <c r="Q69" s="360"/>
    </row>
    <row r="70" spans="1:17" ht="15" customHeight="1" x14ac:dyDescent="0.2">
      <c r="A70" s="360"/>
      <c r="B70" s="360"/>
      <c r="C70" s="360"/>
      <c r="D70" s="360"/>
      <c r="E70" s="360"/>
      <c r="F70" s="360"/>
      <c r="G70" s="360"/>
      <c r="H70" s="360"/>
      <c r="I70" s="360"/>
      <c r="J70" s="360"/>
      <c r="K70" s="360"/>
      <c r="L70" s="360"/>
      <c r="M70" s="360"/>
      <c r="N70" s="360"/>
      <c r="O70" s="360"/>
      <c r="P70" s="360"/>
      <c r="Q70" s="360"/>
    </row>
    <row r="71" spans="1:17" ht="15" customHeight="1" x14ac:dyDescent="0.2">
      <c r="A71" s="360"/>
      <c r="B71" s="360"/>
      <c r="C71" s="360"/>
      <c r="D71" s="360"/>
      <c r="E71" s="360"/>
      <c r="F71" s="360"/>
      <c r="G71" s="360"/>
      <c r="H71" s="360"/>
      <c r="I71" s="360"/>
      <c r="J71" s="360"/>
      <c r="K71" s="360"/>
      <c r="L71" s="360"/>
      <c r="M71" s="360"/>
      <c r="N71" s="360"/>
      <c r="O71" s="360"/>
      <c r="P71" s="360"/>
      <c r="Q71" s="360"/>
    </row>
    <row r="72" spans="1:17" ht="15" customHeight="1" x14ac:dyDescent="0.2">
      <c r="A72" s="360"/>
      <c r="B72" s="360"/>
      <c r="C72" s="360"/>
      <c r="D72" s="360"/>
      <c r="E72" s="360"/>
      <c r="F72" s="360"/>
      <c r="G72" s="360"/>
      <c r="H72" s="360"/>
      <c r="I72" s="360"/>
      <c r="J72" s="360"/>
      <c r="K72" s="360"/>
      <c r="L72" s="360"/>
      <c r="M72" s="360"/>
      <c r="N72" s="360"/>
      <c r="O72" s="360"/>
      <c r="P72" s="360"/>
      <c r="Q72" s="360"/>
    </row>
    <row r="73" spans="1:17" ht="15" customHeight="1" x14ac:dyDescent="0.2">
      <c r="A73" s="360"/>
      <c r="B73" s="360"/>
      <c r="C73" s="360"/>
      <c r="D73" s="360"/>
      <c r="E73" s="360"/>
      <c r="F73" s="360"/>
      <c r="G73" s="360"/>
      <c r="H73" s="360"/>
      <c r="I73" s="360"/>
      <c r="J73" s="360"/>
      <c r="K73" s="360"/>
      <c r="L73" s="360"/>
      <c r="M73" s="360"/>
      <c r="N73" s="360"/>
      <c r="O73" s="360"/>
      <c r="P73" s="360"/>
      <c r="Q73" s="360"/>
    </row>
    <row r="74" spans="1:17" ht="15" customHeight="1" x14ac:dyDescent="0.2">
      <c r="A74" s="360"/>
      <c r="B74" s="360"/>
      <c r="C74" s="360"/>
      <c r="D74" s="360"/>
      <c r="E74" s="360"/>
      <c r="F74" s="360"/>
      <c r="G74" s="360"/>
      <c r="H74" s="360"/>
      <c r="I74" s="360"/>
      <c r="J74" s="360"/>
      <c r="K74" s="360"/>
      <c r="L74" s="360"/>
      <c r="M74" s="360"/>
      <c r="N74" s="360"/>
      <c r="O74" s="360"/>
      <c r="P74" s="360"/>
      <c r="Q74" s="360"/>
    </row>
    <row r="75" spans="1:17" ht="15" customHeight="1" x14ac:dyDescent="0.2">
      <c r="A75" s="360"/>
      <c r="B75" s="360"/>
      <c r="C75" s="360"/>
      <c r="D75" s="360"/>
      <c r="E75" s="360"/>
      <c r="F75" s="360"/>
      <c r="G75" s="360"/>
      <c r="H75" s="360"/>
      <c r="I75" s="360"/>
      <c r="J75" s="360"/>
      <c r="K75" s="360"/>
      <c r="L75" s="360"/>
      <c r="M75" s="360"/>
      <c r="N75" s="360"/>
      <c r="O75" s="360"/>
      <c r="P75" s="360"/>
      <c r="Q75" s="360"/>
    </row>
    <row r="76" spans="1:17" ht="15" customHeight="1" x14ac:dyDescent="0.2">
      <c r="A76" s="360"/>
      <c r="B76" s="360"/>
      <c r="C76" s="360"/>
      <c r="D76" s="360"/>
      <c r="E76" s="360"/>
      <c r="F76" s="360"/>
      <c r="G76" s="360"/>
      <c r="H76" s="360"/>
      <c r="I76" s="360"/>
      <c r="J76" s="360"/>
      <c r="K76" s="360"/>
      <c r="L76" s="360"/>
      <c r="M76" s="360"/>
      <c r="N76" s="360"/>
      <c r="O76" s="360"/>
      <c r="P76" s="360"/>
      <c r="Q76" s="360"/>
    </row>
    <row r="77" spans="1:17" ht="15" customHeight="1" x14ac:dyDescent="0.2">
      <c r="A77" s="360"/>
      <c r="B77" s="360"/>
      <c r="C77" s="360"/>
      <c r="D77" s="360"/>
      <c r="E77" s="360"/>
      <c r="F77" s="360"/>
      <c r="G77" s="360"/>
      <c r="H77" s="360"/>
      <c r="I77" s="360"/>
      <c r="J77" s="360"/>
      <c r="K77" s="360"/>
      <c r="L77" s="360"/>
      <c r="M77" s="360"/>
      <c r="N77" s="360"/>
      <c r="O77" s="360"/>
      <c r="P77" s="360"/>
      <c r="Q77" s="360"/>
    </row>
    <row r="78" spans="1:17" ht="15" customHeight="1" x14ac:dyDescent="0.2">
      <c r="A78" s="360"/>
      <c r="B78" s="360"/>
      <c r="C78" s="360"/>
      <c r="D78" s="360"/>
      <c r="E78" s="360"/>
      <c r="F78" s="360"/>
      <c r="G78" s="360"/>
      <c r="H78" s="360"/>
      <c r="I78" s="360"/>
      <c r="J78" s="360"/>
      <c r="K78" s="360"/>
      <c r="L78" s="360"/>
      <c r="M78" s="360"/>
      <c r="N78" s="360"/>
      <c r="O78" s="360"/>
      <c r="P78" s="360"/>
      <c r="Q78" s="360"/>
    </row>
    <row r="79" spans="1:17" ht="15" customHeight="1" x14ac:dyDescent="0.2">
      <c r="A79" s="360"/>
      <c r="B79" s="360"/>
      <c r="C79" s="360"/>
      <c r="D79" s="360"/>
      <c r="E79" s="360"/>
      <c r="F79" s="360"/>
      <c r="G79" s="360"/>
      <c r="H79" s="360"/>
      <c r="I79" s="360"/>
      <c r="J79" s="360"/>
      <c r="K79" s="360"/>
      <c r="L79" s="360"/>
      <c r="M79" s="360"/>
      <c r="N79" s="360"/>
      <c r="O79" s="360"/>
      <c r="P79" s="360"/>
      <c r="Q79" s="360"/>
    </row>
    <row r="80" spans="1:17" ht="15" customHeight="1" x14ac:dyDescent="0.2">
      <c r="A80" s="360"/>
      <c r="B80" s="360"/>
      <c r="C80" s="360"/>
      <c r="D80" s="360"/>
      <c r="E80" s="360"/>
      <c r="F80" s="360"/>
      <c r="G80" s="360"/>
      <c r="H80" s="360"/>
      <c r="I80" s="360"/>
      <c r="J80" s="360"/>
      <c r="K80" s="360"/>
      <c r="L80" s="360"/>
      <c r="M80" s="360"/>
      <c r="N80" s="360"/>
      <c r="O80" s="360"/>
      <c r="P80" s="360"/>
      <c r="Q80" s="360"/>
    </row>
    <row r="81" spans="1:17" ht="15" customHeight="1" x14ac:dyDescent="0.2">
      <c r="A81" s="360"/>
      <c r="B81" s="360"/>
      <c r="C81" s="360"/>
      <c r="D81" s="360"/>
      <c r="E81" s="360"/>
      <c r="F81" s="360"/>
      <c r="G81" s="360"/>
      <c r="H81" s="360"/>
      <c r="I81" s="360"/>
      <c r="J81" s="360"/>
      <c r="K81" s="360"/>
      <c r="L81" s="360"/>
      <c r="M81" s="360"/>
      <c r="N81" s="360"/>
      <c r="O81" s="360"/>
      <c r="P81" s="360"/>
      <c r="Q81" s="360"/>
    </row>
    <row r="82" spans="1:17" ht="15" customHeight="1" x14ac:dyDescent="0.2">
      <c r="A82" s="360"/>
      <c r="B82" s="360"/>
      <c r="C82" s="360"/>
      <c r="D82" s="360"/>
      <c r="E82" s="360"/>
      <c r="F82" s="360"/>
      <c r="G82" s="360"/>
      <c r="H82" s="360"/>
      <c r="I82" s="360"/>
      <c r="J82" s="360"/>
      <c r="K82" s="360"/>
      <c r="L82" s="360"/>
      <c r="M82" s="360"/>
      <c r="N82" s="360"/>
      <c r="O82" s="360"/>
      <c r="P82" s="360"/>
      <c r="Q82" s="360"/>
    </row>
    <row r="83" spans="1:17" ht="15" customHeight="1" x14ac:dyDescent="0.2">
      <c r="A83" s="360"/>
      <c r="B83" s="360"/>
      <c r="C83" s="360"/>
      <c r="D83" s="360"/>
      <c r="E83" s="360"/>
      <c r="F83" s="360"/>
      <c r="G83" s="360"/>
      <c r="H83" s="360"/>
      <c r="I83" s="360"/>
      <c r="J83" s="360"/>
      <c r="K83" s="360"/>
      <c r="L83" s="360"/>
      <c r="M83" s="360"/>
      <c r="N83" s="360"/>
      <c r="O83" s="360"/>
      <c r="P83" s="360"/>
      <c r="Q83" s="360"/>
    </row>
    <row r="84" spans="1:17" ht="15" customHeight="1" x14ac:dyDescent="0.2">
      <c r="A84" s="360"/>
      <c r="B84" s="360"/>
      <c r="C84" s="360"/>
      <c r="D84" s="360"/>
      <c r="E84" s="360"/>
      <c r="F84" s="360"/>
      <c r="G84" s="360"/>
      <c r="H84" s="360"/>
      <c r="I84" s="360"/>
      <c r="J84" s="360"/>
      <c r="K84" s="360"/>
      <c r="L84" s="360"/>
      <c r="M84" s="360"/>
      <c r="N84" s="360"/>
      <c r="O84" s="360"/>
      <c r="P84" s="360"/>
      <c r="Q84" s="360"/>
    </row>
    <row r="85" spans="1:17" ht="15" customHeight="1" x14ac:dyDescent="0.2">
      <c r="A85" s="360"/>
      <c r="B85" s="360"/>
      <c r="C85" s="360"/>
      <c r="D85" s="360"/>
      <c r="E85" s="360"/>
      <c r="F85" s="360"/>
      <c r="G85" s="360"/>
      <c r="H85" s="360"/>
      <c r="I85" s="360"/>
      <c r="J85" s="360"/>
      <c r="K85" s="360"/>
      <c r="L85" s="360"/>
      <c r="M85" s="360"/>
      <c r="N85" s="360"/>
      <c r="O85" s="360"/>
      <c r="P85" s="360"/>
      <c r="Q85" s="360"/>
    </row>
    <row r="86" spans="1:17" ht="15" customHeight="1" x14ac:dyDescent="0.2">
      <c r="A86" s="360"/>
      <c r="B86" s="360"/>
      <c r="C86" s="360"/>
      <c r="D86" s="360"/>
      <c r="E86" s="360"/>
      <c r="F86" s="360"/>
      <c r="G86" s="360"/>
      <c r="H86" s="360"/>
      <c r="I86" s="360"/>
      <c r="J86" s="360"/>
      <c r="K86" s="360"/>
      <c r="L86" s="360"/>
      <c r="M86" s="360"/>
      <c r="N86" s="360"/>
      <c r="O86" s="360"/>
      <c r="P86" s="360"/>
      <c r="Q86" s="360"/>
    </row>
    <row r="87" spans="1:17" ht="15" customHeight="1" x14ac:dyDescent="0.2">
      <c r="A87" s="360"/>
      <c r="B87" s="360"/>
      <c r="C87" s="360"/>
      <c r="D87" s="360"/>
      <c r="E87" s="360"/>
      <c r="F87" s="360"/>
      <c r="G87" s="360"/>
      <c r="H87" s="360"/>
      <c r="I87" s="360"/>
      <c r="J87" s="360"/>
      <c r="K87" s="360"/>
      <c r="L87" s="360"/>
      <c r="M87" s="360"/>
      <c r="N87" s="360"/>
      <c r="O87" s="360"/>
      <c r="P87" s="360"/>
      <c r="Q87" s="360"/>
    </row>
    <row r="88" spans="1:17" ht="15" customHeight="1" x14ac:dyDescent="0.2">
      <c r="A88" s="360"/>
      <c r="B88" s="360"/>
      <c r="C88" s="360"/>
      <c r="D88" s="360"/>
      <c r="E88" s="360"/>
      <c r="F88" s="360"/>
      <c r="G88" s="360"/>
      <c r="H88" s="360"/>
      <c r="I88" s="360"/>
      <c r="J88" s="360"/>
      <c r="K88" s="360"/>
      <c r="L88" s="360"/>
      <c r="M88" s="360"/>
      <c r="N88" s="360"/>
      <c r="O88" s="360"/>
      <c r="P88" s="360"/>
      <c r="Q88" s="360"/>
    </row>
    <row r="89" spans="1:17" ht="15" customHeight="1" x14ac:dyDescent="0.2">
      <c r="A89" s="360"/>
      <c r="B89" s="360"/>
      <c r="C89" s="360"/>
      <c r="D89" s="360"/>
      <c r="E89" s="360"/>
      <c r="F89" s="360"/>
      <c r="G89" s="360"/>
      <c r="H89" s="360"/>
      <c r="I89" s="360"/>
      <c r="J89" s="360"/>
      <c r="K89" s="360"/>
      <c r="L89" s="360"/>
      <c r="M89" s="360"/>
      <c r="N89" s="360"/>
      <c r="O89" s="360"/>
      <c r="P89" s="360"/>
      <c r="Q89" s="360"/>
    </row>
    <row r="90" spans="1:17" ht="15" customHeight="1" x14ac:dyDescent="0.2">
      <c r="A90" s="360"/>
      <c r="B90" s="360"/>
      <c r="C90" s="360"/>
      <c r="D90" s="360"/>
      <c r="E90" s="360"/>
      <c r="F90" s="360"/>
      <c r="G90" s="360"/>
      <c r="H90" s="360"/>
      <c r="I90" s="360"/>
      <c r="J90" s="360"/>
      <c r="K90" s="360"/>
      <c r="L90" s="360"/>
      <c r="M90" s="360"/>
      <c r="N90" s="360"/>
      <c r="O90" s="360"/>
      <c r="P90" s="360"/>
      <c r="Q90" s="360"/>
    </row>
    <row r="91" spans="1:17" ht="15" customHeight="1" x14ac:dyDescent="0.2">
      <c r="A91" s="360"/>
      <c r="B91" s="360"/>
      <c r="C91" s="360"/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</row>
    <row r="92" spans="1:17" ht="15" customHeight="1" x14ac:dyDescent="0.2">
      <c r="A92" s="360"/>
      <c r="B92" s="360"/>
      <c r="C92" s="360"/>
      <c r="D92" s="360"/>
      <c r="E92" s="360"/>
      <c r="F92" s="360"/>
      <c r="G92" s="360"/>
      <c r="H92" s="360"/>
      <c r="I92" s="360"/>
      <c r="J92" s="360"/>
      <c r="K92" s="360"/>
      <c r="L92" s="360"/>
      <c r="M92" s="360"/>
      <c r="N92" s="360"/>
      <c r="O92" s="360"/>
      <c r="P92" s="360"/>
      <c r="Q92" s="360"/>
    </row>
    <row r="93" spans="1:17" ht="15" customHeight="1" x14ac:dyDescent="0.2">
      <c r="A93" s="360"/>
      <c r="B93" s="360"/>
      <c r="C93" s="360"/>
      <c r="D93" s="360"/>
      <c r="E93" s="360"/>
      <c r="F93" s="360"/>
      <c r="G93" s="360"/>
      <c r="H93" s="360"/>
      <c r="I93" s="360"/>
      <c r="J93" s="360"/>
      <c r="K93" s="360"/>
      <c r="L93" s="360"/>
      <c r="M93" s="360"/>
      <c r="N93" s="360"/>
      <c r="O93" s="360"/>
      <c r="P93" s="360"/>
      <c r="Q93" s="360"/>
    </row>
    <row r="94" spans="1:17" ht="15" customHeight="1" x14ac:dyDescent="0.2">
      <c r="A94" s="360"/>
      <c r="B94" s="360"/>
      <c r="C94" s="360"/>
      <c r="D94" s="360"/>
      <c r="E94" s="360"/>
      <c r="F94" s="360"/>
      <c r="G94" s="360"/>
      <c r="H94" s="360"/>
      <c r="I94" s="360"/>
      <c r="J94" s="360"/>
      <c r="K94" s="360"/>
      <c r="L94" s="360"/>
      <c r="M94" s="360"/>
      <c r="N94" s="360"/>
      <c r="O94" s="360"/>
      <c r="P94" s="360"/>
      <c r="Q94" s="360"/>
    </row>
    <row r="95" spans="1:17" ht="15" customHeight="1" x14ac:dyDescent="0.2">
      <c r="A95" s="360"/>
      <c r="B95" s="360"/>
      <c r="C95" s="360"/>
      <c r="D95" s="360"/>
      <c r="E95" s="360"/>
      <c r="F95" s="360"/>
      <c r="G95" s="360"/>
      <c r="H95" s="360"/>
      <c r="I95" s="360"/>
      <c r="J95" s="360"/>
      <c r="K95" s="360"/>
      <c r="L95" s="360"/>
      <c r="M95" s="360"/>
      <c r="N95" s="360"/>
      <c r="O95" s="360"/>
      <c r="P95" s="360"/>
      <c r="Q95" s="360"/>
    </row>
    <row r="96" spans="1:17" ht="15" customHeight="1" x14ac:dyDescent="0.2">
      <c r="A96" s="360"/>
      <c r="B96" s="360"/>
      <c r="C96" s="360"/>
      <c r="D96" s="360"/>
      <c r="E96" s="360"/>
      <c r="F96" s="360"/>
      <c r="G96" s="360"/>
      <c r="H96" s="360"/>
      <c r="I96" s="360"/>
      <c r="J96" s="360"/>
      <c r="K96" s="360"/>
      <c r="L96" s="360"/>
      <c r="M96" s="360"/>
      <c r="N96" s="360"/>
      <c r="O96" s="360"/>
      <c r="P96" s="360"/>
      <c r="Q96" s="360"/>
    </row>
    <row r="97" spans="1:17" ht="15" customHeight="1" x14ac:dyDescent="0.2">
      <c r="A97" s="360"/>
      <c r="B97" s="360"/>
      <c r="C97" s="360"/>
      <c r="D97" s="360"/>
      <c r="E97" s="360"/>
      <c r="F97" s="360"/>
      <c r="G97" s="360"/>
      <c r="H97" s="360"/>
      <c r="I97" s="360"/>
      <c r="J97" s="360"/>
      <c r="K97" s="360"/>
      <c r="L97" s="360"/>
      <c r="M97" s="360"/>
      <c r="N97" s="360"/>
      <c r="O97" s="360"/>
      <c r="P97" s="360"/>
      <c r="Q97" s="360"/>
    </row>
    <row r="98" spans="1:17" ht="15" customHeight="1" x14ac:dyDescent="0.2">
      <c r="A98" s="360"/>
      <c r="B98" s="360"/>
      <c r="C98" s="360"/>
      <c r="D98" s="360"/>
      <c r="E98" s="360"/>
      <c r="F98" s="360"/>
      <c r="G98" s="360"/>
      <c r="H98" s="360"/>
      <c r="I98" s="360"/>
      <c r="J98" s="360"/>
      <c r="K98" s="360"/>
      <c r="L98" s="360"/>
      <c r="M98" s="360"/>
      <c r="N98" s="360"/>
      <c r="O98" s="360"/>
      <c r="P98" s="360"/>
      <c r="Q98" s="360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0"/>
      <c r="P99" s="360"/>
      <c r="Q99" s="360"/>
    </row>
    <row r="100" spans="1:17" ht="15" customHeight="1" x14ac:dyDescent="0.2">
      <c r="A100" s="363" t="s">
        <v>426</v>
      </c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</row>
  </sheetData>
  <mergeCells count="4">
    <mergeCell ref="P1:Q1"/>
    <mergeCell ref="A5:Q5"/>
    <mergeCell ref="A6:Q6"/>
    <mergeCell ref="O50:Q50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1" manualBreakCount="1">
    <brk id="50" max="16383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3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311" t="s">
        <v>453</v>
      </c>
      <c r="B1" s="189"/>
      <c r="C1" s="189"/>
      <c r="D1" s="189"/>
      <c r="E1" s="189"/>
      <c r="F1" s="189"/>
      <c r="G1" s="189"/>
      <c r="H1" s="189"/>
      <c r="I1" s="189"/>
      <c r="J1" s="189"/>
      <c r="K1" s="31"/>
      <c r="L1" s="31"/>
      <c r="M1" s="31"/>
      <c r="N1" s="31"/>
      <c r="O1" s="31"/>
      <c r="P1" s="473" t="s">
        <v>53</v>
      </c>
      <c r="Q1" s="473"/>
    </row>
    <row r="2" spans="1:17" ht="15.75" x14ac:dyDescent="0.25">
      <c r="A2" s="188" t="s">
        <v>221</v>
      </c>
      <c r="B2" s="23"/>
      <c r="C2" s="189"/>
      <c r="D2" s="189"/>
      <c r="E2" s="189"/>
      <c r="F2" s="189"/>
      <c r="G2" s="189"/>
      <c r="H2" s="189"/>
      <c r="I2" s="189"/>
      <c r="J2" s="189"/>
      <c r="K2" s="23"/>
      <c r="L2" s="23"/>
      <c r="M2" s="23"/>
      <c r="N2" s="23"/>
      <c r="O2" s="23"/>
      <c r="P2" s="23"/>
      <c r="Q2" s="23"/>
    </row>
    <row r="3" spans="1:17" ht="15" customHeight="1" x14ac:dyDescent="0.25">
      <c r="A3" s="188"/>
      <c r="B3" s="23"/>
      <c r="C3" s="189"/>
      <c r="D3" s="189"/>
      <c r="E3" s="189"/>
      <c r="F3" s="189"/>
      <c r="G3" s="189"/>
      <c r="H3" s="189"/>
      <c r="I3" s="189"/>
      <c r="J3" s="189"/>
      <c r="K3" s="23"/>
      <c r="L3" s="23"/>
      <c r="M3" s="23"/>
      <c r="N3" s="23"/>
      <c r="O3" s="23"/>
      <c r="P3" s="23"/>
      <c r="Q3" s="23"/>
    </row>
    <row r="4" spans="1:17" ht="15" customHeight="1" x14ac:dyDescent="0.2">
      <c r="A4" s="189"/>
      <c r="B4" s="189"/>
      <c r="C4" s="189"/>
      <c r="D4" s="189"/>
      <c r="E4" s="189"/>
      <c r="F4" s="189"/>
      <c r="G4" s="189"/>
      <c r="H4" s="189"/>
      <c r="I4" s="189"/>
      <c r="J4" s="189"/>
      <c r="K4" s="23"/>
      <c r="L4" s="23"/>
      <c r="M4" s="23"/>
      <c r="N4" s="23"/>
      <c r="O4" s="23"/>
      <c r="P4" s="23"/>
      <c r="Q4" s="23"/>
    </row>
    <row r="5" spans="1:17" ht="18" x14ac:dyDescent="0.2">
      <c r="A5" s="499" t="s">
        <v>222</v>
      </c>
      <c r="B5" s="499"/>
      <c r="C5" s="499"/>
      <c r="D5" s="499"/>
      <c r="E5" s="499"/>
      <c r="F5" s="499"/>
      <c r="G5" s="499"/>
      <c r="H5" s="499"/>
      <c r="I5" s="499"/>
      <c r="J5" s="499"/>
      <c r="K5" s="499"/>
      <c r="L5" s="499"/>
      <c r="M5" s="499"/>
      <c r="N5" s="499"/>
      <c r="O5" s="499"/>
      <c r="P5" s="499"/>
      <c r="Q5" s="499"/>
    </row>
    <row r="6" spans="1:17" x14ac:dyDescent="0.2">
      <c r="A6" s="499" t="s">
        <v>151</v>
      </c>
      <c r="B6" s="499"/>
      <c r="C6" s="499"/>
      <c r="D6" s="499"/>
      <c r="E6" s="499"/>
      <c r="F6" s="499"/>
      <c r="G6" s="499"/>
      <c r="H6" s="499"/>
      <c r="I6" s="499"/>
      <c r="J6" s="499"/>
      <c r="K6" s="499"/>
      <c r="L6" s="499"/>
      <c r="M6" s="499"/>
      <c r="N6" s="499"/>
      <c r="O6" s="499"/>
      <c r="P6" s="499"/>
      <c r="Q6" s="499"/>
    </row>
    <row r="7" spans="1:17" ht="15" customHeight="1" x14ac:dyDescent="0.25">
      <c r="A7" s="188"/>
      <c r="B7" s="253"/>
      <c r="C7" s="253"/>
      <c r="D7" s="253"/>
      <c r="E7" s="253"/>
      <c r="F7" s="253"/>
      <c r="G7" s="253"/>
      <c r="H7" s="253"/>
      <c r="I7" s="253"/>
      <c r="J7" s="253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188"/>
      <c r="B8" s="315" t="s">
        <v>193</v>
      </c>
      <c r="C8" s="253"/>
      <c r="D8" s="253"/>
      <c r="E8" s="253"/>
      <c r="F8" s="253"/>
      <c r="G8" s="253"/>
      <c r="H8" s="253"/>
      <c r="I8" s="253"/>
      <c r="J8" s="253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188"/>
      <c r="B9" s="253"/>
      <c r="C9" s="253"/>
      <c r="D9" s="253"/>
      <c r="E9" s="253"/>
      <c r="F9" s="253"/>
      <c r="G9" s="253"/>
      <c r="H9" s="253"/>
      <c r="I9" s="253"/>
      <c r="J9" s="253"/>
      <c r="K9" s="23"/>
      <c r="L9" s="23"/>
      <c r="M9" s="23"/>
      <c r="N9" s="23"/>
      <c r="O9" s="23"/>
      <c r="P9" s="23"/>
      <c r="Q9" s="23"/>
    </row>
    <row r="10" spans="1:17" ht="15.75" x14ac:dyDescent="0.25">
      <c r="A10" s="190" t="s">
        <v>454</v>
      </c>
      <c r="B10" s="189"/>
      <c r="C10" s="189"/>
      <c r="D10" s="189"/>
      <c r="E10" s="189"/>
      <c r="F10" s="189"/>
      <c r="G10" s="189"/>
      <c r="H10" s="189"/>
      <c r="I10" s="189"/>
      <c r="J10" s="189"/>
      <c r="K10" s="23"/>
      <c r="L10" s="23"/>
      <c r="M10" s="23"/>
      <c r="N10" s="23"/>
      <c r="O10" s="23"/>
      <c r="P10" s="23"/>
      <c r="Q10" s="23"/>
    </row>
    <row r="11" spans="1:17" ht="15" customHeight="1" thickBot="1" x14ac:dyDescent="0.25">
      <c r="A11" s="235"/>
      <c r="B11" s="236"/>
      <c r="C11" s="236"/>
      <c r="D11" s="236"/>
      <c r="E11" s="236"/>
      <c r="F11" s="236"/>
      <c r="G11" s="236"/>
      <c r="H11" s="236"/>
      <c r="I11" s="236"/>
      <c r="J11" s="236"/>
      <c r="K11" s="236"/>
      <c r="L11" s="235"/>
      <c r="M11" s="235"/>
      <c r="N11" s="235"/>
      <c r="O11" s="235"/>
      <c r="P11" s="235"/>
      <c r="Q11" s="235"/>
    </row>
    <row r="12" spans="1:17" ht="47.25" x14ac:dyDescent="0.25">
      <c r="A12" s="225"/>
      <c r="B12" s="225"/>
      <c r="C12" s="226" t="s">
        <v>1</v>
      </c>
      <c r="D12" s="226" t="s">
        <v>2</v>
      </c>
      <c r="E12" s="226" t="s">
        <v>3</v>
      </c>
      <c r="F12" s="226" t="s">
        <v>4</v>
      </c>
      <c r="G12" s="226" t="s">
        <v>5</v>
      </c>
      <c r="H12" s="226" t="s">
        <v>6</v>
      </c>
      <c r="I12" s="226" t="s">
        <v>17</v>
      </c>
      <c r="J12" s="226" t="s">
        <v>7</v>
      </c>
      <c r="K12" s="226" t="s">
        <v>8</v>
      </c>
      <c r="L12" s="226" t="s">
        <v>9</v>
      </c>
      <c r="M12" s="226" t="s">
        <v>10</v>
      </c>
      <c r="N12" s="226" t="s">
        <v>11</v>
      </c>
      <c r="O12" s="226" t="s">
        <v>12</v>
      </c>
      <c r="P12" s="226" t="s">
        <v>13</v>
      </c>
      <c r="Q12" s="226" t="s">
        <v>14</v>
      </c>
    </row>
    <row r="13" spans="1:17" ht="15" customHeight="1" x14ac:dyDescent="0.2">
      <c r="A13" s="31"/>
      <c r="B13" s="31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</row>
    <row r="14" spans="1:17" ht="15.75" x14ac:dyDescent="0.25">
      <c r="A14" s="31"/>
      <c r="B14" s="218" t="s">
        <v>54</v>
      </c>
      <c r="C14" s="323">
        <f>data!U92</f>
        <v>49.073064340239917</v>
      </c>
      <c r="D14" s="323">
        <f>data!V92</f>
        <v>50.993377483443716</v>
      </c>
      <c r="E14" s="323">
        <f>data!W92</f>
        <v>56.657223796033996</v>
      </c>
      <c r="F14" s="323">
        <f>data!X92</f>
        <v>52.316076294277927</v>
      </c>
      <c r="G14" s="323">
        <f>data!Y92</f>
        <v>49.413735343383586</v>
      </c>
      <c r="H14" s="323">
        <f>data!Z92</f>
        <v>49.738675958188153</v>
      </c>
      <c r="I14" s="323">
        <f>data!AA92</f>
        <v>54.207920792079214</v>
      </c>
      <c r="J14" s="323">
        <f>data!AB92</f>
        <v>56.36856368563685</v>
      </c>
      <c r="K14" s="323">
        <f>data!AC92</f>
        <v>53.134796238244519</v>
      </c>
      <c r="L14" s="323">
        <f>data!AD92</f>
        <v>56.31616090331687</v>
      </c>
      <c r="M14" s="323">
        <f>data!AE92</f>
        <v>55.319148936170215</v>
      </c>
      <c r="N14" s="323">
        <f>data!AF92</f>
        <v>55.223880597014926</v>
      </c>
      <c r="O14" s="323">
        <f>data!AG92</f>
        <v>51.013513513513509</v>
      </c>
      <c r="P14" s="323">
        <f>data!AH92</f>
        <v>41.666666666666671</v>
      </c>
      <c r="Q14" s="324">
        <f>data!AI92</f>
        <v>52.827155824508324</v>
      </c>
    </row>
    <row r="15" spans="1:17" ht="15.75" x14ac:dyDescent="0.25">
      <c r="A15" s="31"/>
      <c r="B15" s="218" t="s">
        <v>55</v>
      </c>
      <c r="C15" s="323">
        <f>data!U93</f>
        <v>31.176470588235293</v>
      </c>
      <c r="D15" s="323">
        <f>data!V93</f>
        <v>38.219895287958117</v>
      </c>
      <c r="E15" s="323">
        <f>data!W93</f>
        <v>40.273037542662117</v>
      </c>
      <c r="F15" s="323">
        <f>data!X93</f>
        <v>36.466774716369535</v>
      </c>
      <c r="G15" s="323">
        <f>data!Y93</f>
        <v>34.061135371179041</v>
      </c>
      <c r="H15" s="323">
        <f>data!Z93</f>
        <v>35.510688836104514</v>
      </c>
      <c r="I15" s="323">
        <f>data!AA93</f>
        <v>36.999321113374066</v>
      </c>
      <c r="J15" s="323">
        <f>data!AB93</f>
        <v>41.589648798521253</v>
      </c>
      <c r="K15" s="323">
        <f>data!AC93</f>
        <v>36.97478991596639</v>
      </c>
      <c r="L15" s="323">
        <f>data!AD93</f>
        <v>41.77339901477832</v>
      </c>
      <c r="M15" s="323">
        <f>data!AE93</f>
        <v>22.857142857142858</v>
      </c>
      <c r="N15" s="323">
        <f>data!AF93</f>
        <v>38.461538461538467</v>
      </c>
      <c r="O15" s="323">
        <f>data!AG93</f>
        <v>37.648809523809526</v>
      </c>
      <c r="P15" s="323">
        <f>data!AH93</f>
        <v>22.727272727272727</v>
      </c>
      <c r="Q15" s="324">
        <f>data!AI93</f>
        <v>37.084074168148334</v>
      </c>
    </row>
    <row r="16" spans="1:17" ht="15.75" x14ac:dyDescent="0.25">
      <c r="A16" s="41"/>
      <c r="B16" s="219" t="s">
        <v>15</v>
      </c>
      <c r="C16" s="323">
        <f>data!U94</f>
        <v>41.452723857232307</v>
      </c>
      <c r="D16" s="323">
        <f>data!V94</f>
        <v>46.044624746450303</v>
      </c>
      <c r="E16" s="323">
        <f>data!W94</f>
        <v>49.226006191950468</v>
      </c>
      <c r="F16" s="323">
        <f>data!X94</f>
        <v>45.077720207253883</v>
      </c>
      <c r="G16" s="323">
        <f>data!Y94</f>
        <v>42.748815165876778</v>
      </c>
      <c r="H16" s="323">
        <f>data!Z94</f>
        <v>43.718592964824118</v>
      </c>
      <c r="I16" s="323">
        <f>data!AA94</f>
        <v>46.951044947036927</v>
      </c>
      <c r="J16" s="323">
        <f>data!AB94</f>
        <v>50.117279124315871</v>
      </c>
      <c r="K16" s="323">
        <f>data!AC94</f>
        <v>46.229802513464989</v>
      </c>
      <c r="L16" s="323">
        <f>data!AD94</f>
        <v>50.246710526315788</v>
      </c>
      <c r="M16" s="323">
        <f>data!AE94</f>
        <v>41.463414634146339</v>
      </c>
      <c r="N16" s="323">
        <f>data!AF94</f>
        <v>49.056603773584904</v>
      </c>
      <c r="O16" s="323">
        <f>data!AG94</f>
        <v>45.256410256410255</v>
      </c>
      <c r="P16" s="323">
        <f>data!AH94</f>
        <v>32.608695652173914</v>
      </c>
      <c r="Q16" s="324">
        <f>data!AI94</f>
        <v>46.108401084010843</v>
      </c>
    </row>
    <row r="17" spans="1:17" ht="15" customHeight="1" thickBot="1" x14ac:dyDescent="0.25">
      <c r="A17" s="220"/>
      <c r="B17" s="220"/>
      <c r="C17" s="220"/>
      <c r="D17" s="220"/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</row>
    <row r="18" spans="1:17" ht="15" customHeight="1" x14ac:dyDescent="0.2">
      <c r="A18" s="304"/>
      <c r="B18" s="348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5">
      <c r="A19" s="304"/>
      <c r="B19" s="349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"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5">
      <c r="A22" s="191" t="s">
        <v>455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476" t="s">
        <v>89</v>
      </c>
      <c r="P52" s="476"/>
      <c r="Q52" s="476"/>
    </row>
    <row r="53" spans="1:17" ht="15" customHeight="1" x14ac:dyDescent="0.25">
      <c r="A53" s="311" t="s">
        <v>456</v>
      </c>
      <c r="B53" s="184"/>
      <c r="C53" s="184"/>
      <c r="D53" s="184"/>
      <c r="E53" s="184"/>
      <c r="F53" s="184"/>
      <c r="G53" s="184"/>
      <c r="H53" s="184"/>
      <c r="I53" s="184"/>
      <c r="J53" s="184"/>
      <c r="K53" s="31"/>
      <c r="L53" s="31"/>
      <c r="M53" s="23"/>
      <c r="N53" s="23"/>
      <c r="O53" s="23"/>
      <c r="P53" s="381"/>
      <c r="Q53" s="381"/>
    </row>
    <row r="54" spans="1:17" ht="15" customHeight="1" x14ac:dyDescent="0.25">
      <c r="A54" s="188" t="s">
        <v>221</v>
      </c>
      <c r="B54" s="183"/>
      <c r="C54" s="184"/>
      <c r="D54" s="184"/>
      <c r="E54" s="184"/>
      <c r="F54" s="184"/>
      <c r="G54" s="184"/>
      <c r="H54" s="184"/>
      <c r="I54" s="184"/>
      <c r="J54" s="184"/>
      <c r="K54" s="23"/>
      <c r="L54" s="23"/>
      <c r="M54" s="23"/>
      <c r="N54" s="23"/>
      <c r="O54" s="23"/>
      <c r="P54" s="381"/>
      <c r="Q54" s="381"/>
    </row>
    <row r="55" spans="1:17" ht="15" customHeight="1" x14ac:dyDescent="0.2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381"/>
      <c r="Q55" s="381"/>
    </row>
    <row r="56" spans="1:17" ht="15" customHeight="1" x14ac:dyDescent="0.25">
      <c r="A56" s="176" t="s">
        <v>457</v>
      </c>
      <c r="B56" s="39"/>
      <c r="C56" s="40"/>
      <c r="D56" s="41"/>
      <c r="E56" s="41"/>
      <c r="F56" s="41"/>
      <c r="G56" s="41"/>
      <c r="H56" s="41"/>
      <c r="I56" s="41"/>
      <c r="J56" s="41"/>
      <c r="K56" s="41"/>
      <c r="L56" s="36"/>
      <c r="M56" s="36"/>
      <c r="N56" s="36"/>
      <c r="O56" s="36"/>
      <c r="P56" s="36"/>
      <c r="Q56" s="36"/>
    </row>
    <row r="57" spans="1:17" ht="15" customHeight="1" thickBot="1" x14ac:dyDescent="0.25">
      <c r="A57" s="223"/>
      <c r="B57" s="223"/>
      <c r="C57" s="224"/>
      <c r="D57" s="220"/>
      <c r="E57" s="220"/>
      <c r="F57" s="220"/>
      <c r="G57" s="220"/>
      <c r="H57" s="220"/>
      <c r="I57" s="220"/>
      <c r="J57" s="220"/>
      <c r="K57" s="220"/>
      <c r="L57" s="220"/>
      <c r="M57" s="220"/>
      <c r="N57" s="220"/>
      <c r="O57" s="220"/>
      <c r="P57" s="41"/>
      <c r="Q57" s="41"/>
    </row>
    <row r="58" spans="1:17" ht="15" customHeight="1" x14ac:dyDescent="0.25">
      <c r="A58" s="225"/>
      <c r="B58" s="225"/>
      <c r="C58" s="226" t="s">
        <v>302</v>
      </c>
      <c r="D58" s="226" t="s">
        <v>303</v>
      </c>
      <c r="E58" s="226" t="s">
        <v>304</v>
      </c>
      <c r="F58" s="226" t="s">
        <v>305</v>
      </c>
      <c r="G58" s="226" t="s">
        <v>306</v>
      </c>
      <c r="H58" s="226" t="s">
        <v>307</v>
      </c>
      <c r="I58" s="226" t="s">
        <v>308</v>
      </c>
      <c r="J58" s="226" t="s">
        <v>309</v>
      </c>
      <c r="K58" s="226" t="s">
        <v>310</v>
      </c>
      <c r="L58" s="226" t="s">
        <v>333</v>
      </c>
      <c r="M58" s="226" t="s">
        <v>389</v>
      </c>
      <c r="N58" s="226" t="s">
        <v>393</v>
      </c>
      <c r="O58" s="226" t="s">
        <v>431</v>
      </c>
      <c r="P58" s="361"/>
      <c r="Q58" s="361"/>
    </row>
    <row r="59" spans="1:17" ht="15" customHeight="1" x14ac:dyDescent="0.25">
      <c r="A59" s="31"/>
      <c r="B59" s="31"/>
      <c r="C59" s="31"/>
      <c r="D59" s="31"/>
      <c r="E59" s="31"/>
      <c r="F59" s="31"/>
      <c r="G59" s="31"/>
      <c r="H59" s="33"/>
      <c r="I59" s="31"/>
      <c r="J59" s="31"/>
      <c r="K59" s="31"/>
      <c r="L59" s="31"/>
      <c r="M59" s="31"/>
      <c r="N59" s="412"/>
      <c r="O59" s="412"/>
      <c r="P59" s="41"/>
      <c r="Q59" s="41"/>
    </row>
    <row r="60" spans="1:17" ht="15" customHeight="1" x14ac:dyDescent="0.25">
      <c r="A60" s="31"/>
      <c r="B60" s="218" t="s">
        <v>54</v>
      </c>
      <c r="C60" s="323">
        <f>TSData!C22</f>
        <v>37.954545454545453</v>
      </c>
      <c r="D60" s="323">
        <f>TSData!D22</f>
        <v>40.653135968258816</v>
      </c>
      <c r="E60" s="323">
        <f>TSData!E22</f>
        <v>39.263620035920979</v>
      </c>
      <c r="F60" s="323">
        <f>TSData!F22</f>
        <v>39.12023934664834</v>
      </c>
      <c r="G60" s="323">
        <f>TSData!G22</f>
        <v>41.395348837209298</v>
      </c>
      <c r="H60" s="323">
        <f>TSData!H22</f>
        <v>43.671526933981369</v>
      </c>
      <c r="I60" s="323">
        <f>TSData!I22</f>
        <v>44.742359042259736</v>
      </c>
      <c r="J60" s="323">
        <f>TSData!J22</f>
        <v>43.687138882944573</v>
      </c>
      <c r="K60" s="323">
        <f>TSData!K22</f>
        <v>42.583280955373979</v>
      </c>
      <c r="L60" s="323">
        <f>TSData!L22</f>
        <v>46.322249702299167</v>
      </c>
      <c r="M60" s="323">
        <f>TSData!M22</f>
        <v>50.198943789336617</v>
      </c>
      <c r="N60" s="323">
        <f>TSData!N22</f>
        <v>52.528804429148593</v>
      </c>
      <c r="O60" s="323">
        <f>TSData!O22</f>
        <v>52.827155824508324</v>
      </c>
      <c r="P60" s="323"/>
      <c r="Q60" s="324"/>
    </row>
    <row r="61" spans="1:17" ht="15" customHeight="1" x14ac:dyDescent="0.25">
      <c r="A61" s="31"/>
      <c r="B61" s="218" t="s">
        <v>55</v>
      </c>
      <c r="C61" s="323">
        <f>TSData!C23</f>
        <v>26.512738853503187</v>
      </c>
      <c r="D61" s="323">
        <f>TSData!D23</f>
        <v>27.910649819494587</v>
      </c>
      <c r="E61" s="323">
        <f>TSData!E23</f>
        <v>24.952932657494571</v>
      </c>
      <c r="F61" s="323">
        <f>TSData!F23</f>
        <v>24.41437343643393</v>
      </c>
      <c r="G61" s="323">
        <f>TSData!G23</f>
        <v>27.127847951835676</v>
      </c>
      <c r="H61" s="323">
        <f>TSData!H23</f>
        <v>29.613198391792594</v>
      </c>
      <c r="I61" s="323">
        <f>TSData!I23</f>
        <v>30.117647058823525</v>
      </c>
      <c r="J61" s="323">
        <f>TSData!J23</f>
        <v>29.423156729838151</v>
      </c>
      <c r="K61" s="323">
        <f>TSData!K23</f>
        <v>29.377299359585773</v>
      </c>
      <c r="L61" s="323">
        <f>TSData!L23</f>
        <v>32.820574450186271</v>
      </c>
      <c r="M61" s="323">
        <f>TSData!M23</f>
        <v>35.937646727392242</v>
      </c>
      <c r="N61" s="323">
        <f>TSData!N23</f>
        <v>37.007486209613873</v>
      </c>
      <c r="O61" s="323">
        <f>TSData!O23</f>
        <v>37.084074168148334</v>
      </c>
      <c r="P61" s="323"/>
      <c r="Q61" s="324"/>
    </row>
    <row r="62" spans="1:17" ht="15" customHeight="1" x14ac:dyDescent="0.25">
      <c r="A62" s="41"/>
      <c r="B62" s="219" t="s">
        <v>15</v>
      </c>
      <c r="C62" s="323">
        <f>TSData!C24</f>
        <v>33.189655172413794</v>
      </c>
      <c r="D62" s="323">
        <f>TSData!D24</f>
        <v>35.512061902594446</v>
      </c>
      <c r="E62" s="323">
        <f>TSData!E24</f>
        <v>33.425887635139127</v>
      </c>
      <c r="F62" s="323">
        <f>TSData!F24</f>
        <v>33.008837011483386</v>
      </c>
      <c r="G62" s="323">
        <f>TSData!G24</f>
        <v>35.440480882932597</v>
      </c>
      <c r="H62" s="323">
        <f>TSData!H24</f>
        <v>37.73772602258763</v>
      </c>
      <c r="I62" s="323">
        <f>TSData!I24</f>
        <v>38.47317657441846</v>
      </c>
      <c r="J62" s="323">
        <f>TSData!J24</f>
        <v>37.466063348416291</v>
      </c>
      <c r="K62" s="323">
        <f>TSData!K24</f>
        <v>36.843352087651759</v>
      </c>
      <c r="L62" s="323">
        <f>TSData!L24</f>
        <v>40.482378625636763</v>
      </c>
      <c r="M62" s="323">
        <f>TSData!M24</f>
        <v>43.993135011441645</v>
      </c>
      <c r="N62" s="323">
        <f>TSData!N24</f>
        <v>45.82872693256229</v>
      </c>
      <c r="O62" s="323">
        <f>TSData!O24</f>
        <v>46.108401084010843</v>
      </c>
      <c r="P62" s="323"/>
      <c r="Q62" s="324"/>
    </row>
    <row r="63" spans="1:17" ht="15" customHeight="1" thickBot="1" x14ac:dyDescent="0.25">
      <c r="A63" s="220"/>
      <c r="B63" s="221"/>
      <c r="C63" s="222"/>
      <c r="D63" s="222"/>
      <c r="E63" s="222"/>
      <c r="F63" s="222"/>
      <c r="G63" s="222"/>
      <c r="H63" s="222"/>
      <c r="I63" s="222"/>
      <c r="J63" s="222"/>
      <c r="K63" s="222"/>
      <c r="L63" s="222"/>
      <c r="M63" s="222"/>
      <c r="N63" s="413"/>
      <c r="O63" s="413"/>
      <c r="P63" s="362"/>
      <c r="Q63" s="362"/>
    </row>
    <row r="64" spans="1:17" ht="15" customHeight="1" x14ac:dyDescent="0.2">
      <c r="A64" s="360"/>
      <c r="B64" s="360"/>
      <c r="C64" s="360"/>
      <c r="D64" s="360"/>
      <c r="E64" s="360"/>
      <c r="F64" s="360"/>
      <c r="G64" s="360"/>
      <c r="H64" s="360"/>
      <c r="I64" s="360"/>
      <c r="J64" s="360"/>
      <c r="K64" s="360"/>
      <c r="L64" s="360"/>
      <c r="M64" s="360"/>
      <c r="N64" s="360"/>
      <c r="O64" s="36"/>
      <c r="P64" s="360"/>
      <c r="Q64" s="360"/>
    </row>
    <row r="65" spans="1:17" ht="15" customHeight="1" x14ac:dyDescent="0.2">
      <c r="A65" s="360"/>
      <c r="B65" s="360"/>
      <c r="C65" s="360"/>
      <c r="D65" s="360"/>
      <c r="E65" s="360"/>
      <c r="F65" s="360"/>
      <c r="G65" s="360"/>
      <c r="H65" s="360"/>
      <c r="I65" s="360"/>
      <c r="J65" s="360"/>
      <c r="K65" s="360"/>
      <c r="L65" s="360"/>
      <c r="M65" s="360"/>
      <c r="N65" s="360"/>
      <c r="O65" s="36"/>
      <c r="P65" s="360"/>
      <c r="Q65" s="360"/>
    </row>
    <row r="66" spans="1:17" ht="15" customHeight="1" x14ac:dyDescent="0.2">
      <c r="A66" s="360"/>
      <c r="B66" s="360"/>
      <c r="C66" s="360"/>
      <c r="D66" s="360"/>
      <c r="E66" s="360"/>
      <c r="F66" s="360"/>
      <c r="G66" s="360"/>
      <c r="H66" s="360"/>
      <c r="I66" s="360"/>
      <c r="J66" s="360"/>
      <c r="K66" s="360"/>
      <c r="L66" s="360"/>
      <c r="M66" s="360"/>
      <c r="N66" s="360"/>
      <c r="O66" s="360"/>
      <c r="P66" s="360"/>
      <c r="Q66" s="360"/>
    </row>
    <row r="67" spans="1:17" ht="15" customHeight="1" x14ac:dyDescent="0.2">
      <c r="A67" s="360"/>
      <c r="B67" s="360"/>
      <c r="C67" s="360"/>
      <c r="D67" s="360"/>
      <c r="E67" s="360"/>
      <c r="F67" s="360"/>
      <c r="G67" s="360"/>
      <c r="H67" s="360"/>
      <c r="I67" s="360"/>
      <c r="J67" s="360"/>
      <c r="K67" s="360"/>
      <c r="L67" s="360"/>
      <c r="M67" s="360"/>
      <c r="N67" s="360"/>
      <c r="O67" s="360"/>
      <c r="P67" s="360"/>
      <c r="Q67" s="360"/>
    </row>
    <row r="68" spans="1:17" ht="15" customHeight="1" x14ac:dyDescent="0.25">
      <c r="A68" s="176" t="s">
        <v>458</v>
      </c>
      <c r="B68" s="23"/>
      <c r="C68" s="23"/>
      <c r="D68" s="23"/>
      <c r="E68" s="23"/>
      <c r="F68" s="23"/>
      <c r="G68" s="360"/>
      <c r="H68" s="360"/>
      <c r="I68" s="360"/>
      <c r="J68" s="360"/>
      <c r="K68" s="360"/>
      <c r="L68" s="360"/>
      <c r="M68" s="360"/>
      <c r="N68" s="360"/>
      <c r="O68" s="360"/>
      <c r="P68" s="360"/>
      <c r="Q68" s="360"/>
    </row>
    <row r="69" spans="1:17" ht="15" customHeight="1" x14ac:dyDescent="0.2">
      <c r="A69" s="360"/>
      <c r="B69" s="360"/>
      <c r="C69" s="360"/>
      <c r="D69" s="360"/>
      <c r="E69" s="360"/>
      <c r="F69" s="360"/>
      <c r="G69" s="360"/>
      <c r="H69" s="360"/>
      <c r="I69" s="360"/>
      <c r="J69" s="360"/>
      <c r="K69" s="360"/>
      <c r="L69" s="360"/>
      <c r="M69" s="360"/>
      <c r="N69" s="360"/>
      <c r="O69" s="360"/>
      <c r="P69" s="360"/>
      <c r="Q69" s="360"/>
    </row>
    <row r="70" spans="1:17" ht="15" customHeight="1" x14ac:dyDescent="0.2">
      <c r="A70" s="360"/>
      <c r="B70" s="360"/>
      <c r="C70" s="360"/>
      <c r="D70" s="360"/>
      <c r="E70" s="360"/>
      <c r="F70" s="360"/>
      <c r="G70" s="360"/>
      <c r="H70" s="360"/>
      <c r="I70" s="360"/>
      <c r="J70" s="360"/>
      <c r="K70" s="360"/>
      <c r="L70" s="360"/>
      <c r="M70" s="360"/>
      <c r="N70" s="360"/>
      <c r="O70" s="360"/>
      <c r="P70" s="360"/>
      <c r="Q70" s="360"/>
    </row>
    <row r="71" spans="1:17" ht="15" customHeight="1" x14ac:dyDescent="0.2">
      <c r="A71" s="360"/>
      <c r="B71" s="360"/>
      <c r="C71" s="360"/>
      <c r="D71" s="360"/>
      <c r="E71" s="360"/>
      <c r="F71" s="360"/>
      <c r="G71" s="360"/>
      <c r="H71" s="360"/>
      <c r="I71" s="360"/>
      <c r="J71" s="360"/>
      <c r="K71" s="360"/>
      <c r="L71" s="360"/>
      <c r="M71" s="360"/>
      <c r="N71" s="360"/>
      <c r="O71" s="360"/>
      <c r="P71" s="360"/>
      <c r="Q71" s="360"/>
    </row>
    <row r="72" spans="1:17" ht="15" customHeight="1" x14ac:dyDescent="0.2">
      <c r="A72" s="360"/>
      <c r="B72" s="360"/>
      <c r="C72" s="360"/>
      <c r="D72" s="360"/>
      <c r="E72" s="360"/>
      <c r="F72" s="360"/>
      <c r="G72" s="360"/>
      <c r="H72" s="360"/>
      <c r="I72" s="360"/>
      <c r="J72" s="360"/>
      <c r="K72" s="360"/>
      <c r="L72" s="360"/>
      <c r="M72" s="360"/>
      <c r="N72" s="360"/>
      <c r="O72" s="360"/>
      <c r="P72" s="360"/>
      <c r="Q72" s="360"/>
    </row>
    <row r="73" spans="1:17" ht="15" customHeight="1" x14ac:dyDescent="0.2">
      <c r="A73" s="360"/>
      <c r="B73" s="360"/>
      <c r="C73" s="360"/>
      <c r="D73" s="360"/>
      <c r="E73" s="360"/>
      <c r="F73" s="360"/>
      <c r="G73" s="360"/>
      <c r="H73" s="360"/>
      <c r="I73" s="360"/>
      <c r="J73" s="360"/>
      <c r="K73" s="360"/>
      <c r="L73" s="360"/>
      <c r="M73" s="360"/>
      <c r="N73" s="360"/>
      <c r="O73" s="360"/>
      <c r="P73" s="360"/>
      <c r="Q73" s="360"/>
    </row>
    <row r="74" spans="1:17" ht="15" customHeight="1" x14ac:dyDescent="0.2">
      <c r="A74" s="360"/>
      <c r="B74" s="360"/>
      <c r="C74" s="360"/>
      <c r="D74" s="360"/>
      <c r="E74" s="360"/>
      <c r="F74" s="360"/>
      <c r="G74" s="360"/>
      <c r="H74" s="360"/>
      <c r="I74" s="360"/>
      <c r="J74" s="360"/>
      <c r="K74" s="360"/>
      <c r="L74" s="360"/>
      <c r="M74" s="360"/>
      <c r="N74" s="360"/>
      <c r="O74" s="360"/>
      <c r="P74" s="360"/>
      <c r="Q74" s="360"/>
    </row>
    <row r="75" spans="1:17" ht="15" customHeight="1" x14ac:dyDescent="0.2">
      <c r="A75" s="360"/>
      <c r="B75" s="360"/>
      <c r="C75" s="360"/>
      <c r="D75" s="360"/>
      <c r="E75" s="360"/>
      <c r="F75" s="360"/>
      <c r="G75" s="360"/>
      <c r="H75" s="360"/>
      <c r="I75" s="360"/>
      <c r="J75" s="360"/>
      <c r="K75" s="360"/>
      <c r="L75" s="360"/>
      <c r="M75" s="360"/>
      <c r="N75" s="360"/>
      <c r="O75" s="360"/>
      <c r="P75" s="360"/>
      <c r="Q75" s="360"/>
    </row>
    <row r="76" spans="1:17" ht="15" customHeight="1" x14ac:dyDescent="0.2">
      <c r="A76" s="360"/>
      <c r="B76" s="360"/>
      <c r="C76" s="360"/>
      <c r="D76" s="360"/>
      <c r="E76" s="360"/>
      <c r="F76" s="360"/>
      <c r="G76" s="360"/>
      <c r="H76" s="360"/>
      <c r="I76" s="360"/>
      <c r="J76" s="360"/>
      <c r="K76" s="360"/>
      <c r="L76" s="360"/>
      <c r="M76" s="360"/>
      <c r="N76" s="360"/>
      <c r="O76" s="360"/>
      <c r="P76" s="360"/>
      <c r="Q76" s="360"/>
    </row>
    <row r="77" spans="1:17" ht="15" customHeight="1" x14ac:dyDescent="0.2">
      <c r="A77" s="360"/>
      <c r="B77" s="360"/>
      <c r="C77" s="360"/>
      <c r="D77" s="360"/>
      <c r="E77" s="360"/>
      <c r="F77" s="360"/>
      <c r="G77" s="360"/>
      <c r="H77" s="360"/>
      <c r="I77" s="360"/>
      <c r="J77" s="360"/>
      <c r="K77" s="360"/>
      <c r="L77" s="360"/>
      <c r="M77" s="360"/>
      <c r="N77" s="360"/>
      <c r="O77" s="360"/>
      <c r="P77" s="360"/>
      <c r="Q77" s="360"/>
    </row>
    <row r="78" spans="1:17" ht="15" customHeight="1" x14ac:dyDescent="0.2">
      <c r="A78" s="360"/>
      <c r="B78" s="360"/>
      <c r="C78" s="360"/>
      <c r="D78" s="360"/>
      <c r="E78" s="360"/>
      <c r="F78" s="360"/>
      <c r="G78" s="360"/>
      <c r="H78" s="360"/>
      <c r="I78" s="360"/>
      <c r="J78" s="360"/>
      <c r="K78" s="360"/>
      <c r="L78" s="360"/>
      <c r="M78" s="360"/>
      <c r="N78" s="360"/>
      <c r="O78" s="360"/>
      <c r="P78" s="360"/>
      <c r="Q78" s="360"/>
    </row>
    <row r="79" spans="1:17" ht="15" customHeight="1" x14ac:dyDescent="0.2">
      <c r="A79" s="360"/>
      <c r="B79" s="360"/>
      <c r="C79" s="360"/>
      <c r="D79" s="360"/>
      <c r="E79" s="360"/>
      <c r="F79" s="360"/>
      <c r="G79" s="360"/>
      <c r="H79" s="360"/>
      <c r="I79" s="360"/>
      <c r="J79" s="360"/>
      <c r="K79" s="360"/>
      <c r="L79" s="360"/>
      <c r="M79" s="360"/>
      <c r="N79" s="360"/>
      <c r="O79" s="360"/>
      <c r="P79" s="360"/>
      <c r="Q79" s="360"/>
    </row>
    <row r="80" spans="1:17" ht="15" customHeight="1" x14ac:dyDescent="0.2">
      <c r="A80" s="360"/>
      <c r="B80" s="360"/>
      <c r="C80" s="360"/>
      <c r="D80" s="360"/>
      <c r="E80" s="360"/>
      <c r="F80" s="360"/>
      <c r="G80" s="360"/>
      <c r="H80" s="360"/>
      <c r="I80" s="360"/>
      <c r="J80" s="360"/>
      <c r="K80" s="360"/>
      <c r="L80" s="360"/>
      <c r="M80" s="360"/>
      <c r="N80" s="360"/>
      <c r="O80" s="360"/>
      <c r="P80" s="360"/>
      <c r="Q80" s="360"/>
    </row>
    <row r="81" spans="1:17" ht="15" customHeight="1" x14ac:dyDescent="0.2">
      <c r="A81" s="360"/>
      <c r="B81" s="360"/>
      <c r="C81" s="360"/>
      <c r="D81" s="360"/>
      <c r="E81" s="360"/>
      <c r="F81" s="360"/>
      <c r="G81" s="360"/>
      <c r="H81" s="360"/>
      <c r="I81" s="360"/>
      <c r="J81" s="360"/>
      <c r="K81" s="360"/>
      <c r="L81" s="360"/>
      <c r="M81" s="360"/>
      <c r="N81" s="360"/>
      <c r="O81" s="360"/>
      <c r="P81" s="360"/>
      <c r="Q81" s="360"/>
    </row>
    <row r="82" spans="1:17" ht="15" customHeight="1" x14ac:dyDescent="0.2">
      <c r="A82" s="360"/>
      <c r="B82" s="360"/>
      <c r="C82" s="360"/>
      <c r="D82" s="360"/>
      <c r="E82" s="360"/>
      <c r="F82" s="360"/>
      <c r="G82" s="360"/>
      <c r="H82" s="360"/>
      <c r="I82" s="360"/>
      <c r="J82" s="360"/>
      <c r="K82" s="360"/>
      <c r="L82" s="360"/>
      <c r="M82" s="360"/>
      <c r="N82" s="360"/>
      <c r="O82" s="360"/>
      <c r="P82" s="360"/>
      <c r="Q82" s="360"/>
    </row>
    <row r="83" spans="1:17" ht="15" customHeight="1" x14ac:dyDescent="0.2">
      <c r="A83" s="360"/>
      <c r="B83" s="360"/>
      <c r="C83" s="360"/>
      <c r="D83" s="360"/>
      <c r="E83" s="360"/>
      <c r="F83" s="360"/>
      <c r="G83" s="360"/>
      <c r="H83" s="360"/>
      <c r="I83" s="360"/>
      <c r="J83" s="360"/>
      <c r="K83" s="360"/>
      <c r="L83" s="360"/>
      <c r="M83" s="360"/>
      <c r="N83" s="360"/>
      <c r="O83" s="360"/>
      <c r="P83" s="360"/>
      <c r="Q83" s="360"/>
    </row>
    <row r="84" spans="1:17" ht="15" customHeight="1" x14ac:dyDescent="0.2">
      <c r="A84" s="360"/>
      <c r="B84" s="360"/>
      <c r="C84" s="360"/>
      <c r="D84" s="360"/>
      <c r="E84" s="360"/>
      <c r="F84" s="360"/>
      <c r="G84" s="360"/>
      <c r="H84" s="360"/>
      <c r="I84" s="360"/>
      <c r="J84" s="360"/>
      <c r="K84" s="360"/>
      <c r="L84" s="360"/>
      <c r="M84" s="360"/>
      <c r="N84" s="360"/>
      <c r="O84" s="360"/>
      <c r="P84" s="360"/>
      <c r="Q84" s="360"/>
    </row>
    <row r="85" spans="1:17" ht="15" customHeight="1" x14ac:dyDescent="0.2">
      <c r="A85" s="360"/>
      <c r="B85" s="360"/>
      <c r="C85" s="360"/>
      <c r="D85" s="360"/>
      <c r="E85" s="360"/>
      <c r="F85" s="360"/>
      <c r="G85" s="360"/>
      <c r="H85" s="360"/>
      <c r="I85" s="360"/>
      <c r="J85" s="360"/>
      <c r="K85" s="360"/>
      <c r="L85" s="360"/>
      <c r="M85" s="360"/>
      <c r="N85" s="360"/>
      <c r="O85" s="360"/>
      <c r="P85" s="360"/>
      <c r="Q85" s="360"/>
    </row>
    <row r="86" spans="1:17" ht="15" customHeight="1" x14ac:dyDescent="0.2">
      <c r="A86" s="360"/>
      <c r="B86" s="360"/>
      <c r="C86" s="360"/>
      <c r="D86" s="360"/>
      <c r="E86" s="360"/>
      <c r="F86" s="360"/>
      <c r="G86" s="360"/>
      <c r="H86" s="360"/>
      <c r="I86" s="360"/>
      <c r="J86" s="360"/>
      <c r="K86" s="360"/>
      <c r="L86" s="360"/>
      <c r="M86" s="360"/>
      <c r="N86" s="360"/>
      <c r="O86" s="360"/>
      <c r="P86" s="360"/>
      <c r="Q86" s="360"/>
    </row>
    <row r="87" spans="1:17" ht="15" customHeight="1" x14ac:dyDescent="0.2">
      <c r="A87" s="360"/>
      <c r="B87" s="360"/>
      <c r="C87" s="360"/>
      <c r="D87" s="360"/>
      <c r="E87" s="360"/>
      <c r="F87" s="360"/>
      <c r="G87" s="360"/>
      <c r="H87" s="360"/>
      <c r="I87" s="360"/>
      <c r="J87" s="360"/>
      <c r="K87" s="360"/>
      <c r="L87" s="360"/>
      <c r="M87" s="360"/>
      <c r="N87" s="360"/>
      <c r="O87" s="360"/>
      <c r="P87" s="360"/>
      <c r="Q87" s="360"/>
    </row>
    <row r="88" spans="1:17" ht="15" customHeight="1" x14ac:dyDescent="0.2">
      <c r="A88" s="360"/>
      <c r="B88" s="360"/>
      <c r="C88" s="360"/>
      <c r="D88" s="360"/>
      <c r="E88" s="360"/>
      <c r="F88" s="360"/>
      <c r="G88" s="360"/>
      <c r="H88" s="360"/>
      <c r="I88" s="360"/>
      <c r="J88" s="360"/>
      <c r="K88" s="360"/>
      <c r="L88" s="360"/>
      <c r="M88" s="360"/>
      <c r="N88" s="360"/>
      <c r="O88" s="360"/>
      <c r="P88" s="360"/>
      <c r="Q88" s="360"/>
    </row>
    <row r="89" spans="1:17" ht="15" customHeight="1" x14ac:dyDescent="0.2">
      <c r="A89" s="360"/>
      <c r="B89" s="360"/>
      <c r="C89" s="360"/>
      <c r="D89" s="360"/>
      <c r="E89" s="360"/>
      <c r="F89" s="360"/>
      <c r="G89" s="360"/>
      <c r="H89" s="360"/>
      <c r="I89" s="360"/>
      <c r="J89" s="360"/>
      <c r="K89" s="360"/>
      <c r="L89" s="360"/>
      <c r="M89" s="360"/>
      <c r="N89" s="360"/>
      <c r="O89" s="360"/>
      <c r="P89" s="360"/>
      <c r="Q89" s="360"/>
    </row>
    <row r="90" spans="1:17" ht="15" customHeight="1" x14ac:dyDescent="0.2">
      <c r="A90" s="360"/>
      <c r="B90" s="360"/>
      <c r="C90" s="360"/>
      <c r="D90" s="360"/>
      <c r="E90" s="360"/>
      <c r="F90" s="360"/>
      <c r="G90" s="360"/>
      <c r="H90" s="360"/>
      <c r="I90" s="360"/>
      <c r="J90" s="360"/>
      <c r="K90" s="360"/>
      <c r="L90" s="360"/>
      <c r="M90" s="360"/>
      <c r="N90" s="360"/>
      <c r="O90" s="360"/>
      <c r="P90" s="360"/>
      <c r="Q90" s="360"/>
    </row>
    <row r="91" spans="1:17" ht="15" customHeight="1" x14ac:dyDescent="0.2">
      <c r="A91" s="360"/>
      <c r="B91" s="360"/>
      <c r="C91" s="360"/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</row>
    <row r="92" spans="1:17" ht="15" customHeight="1" x14ac:dyDescent="0.2">
      <c r="A92" s="360"/>
      <c r="B92" s="360"/>
      <c r="C92" s="360"/>
      <c r="D92" s="360"/>
      <c r="E92" s="360"/>
      <c r="F92" s="360"/>
      <c r="G92" s="360"/>
      <c r="H92" s="360"/>
      <c r="I92" s="360"/>
      <c r="J92" s="360"/>
      <c r="K92" s="360"/>
      <c r="L92" s="360"/>
      <c r="M92" s="360"/>
      <c r="N92" s="360"/>
      <c r="O92" s="360"/>
      <c r="P92" s="360"/>
      <c r="Q92" s="360"/>
    </row>
    <row r="93" spans="1:17" ht="15" customHeight="1" x14ac:dyDescent="0.2">
      <c r="A93" s="360"/>
      <c r="B93" s="360"/>
      <c r="C93" s="360"/>
      <c r="D93" s="360"/>
      <c r="E93" s="360"/>
      <c r="F93" s="360"/>
      <c r="G93" s="360"/>
      <c r="H93" s="360"/>
      <c r="I93" s="360"/>
      <c r="J93" s="360"/>
      <c r="K93" s="360"/>
      <c r="L93" s="360"/>
      <c r="M93" s="360"/>
      <c r="N93" s="360"/>
      <c r="O93" s="360"/>
      <c r="P93" s="360"/>
      <c r="Q93" s="360"/>
    </row>
    <row r="94" spans="1:17" ht="15" customHeight="1" x14ac:dyDescent="0.2">
      <c r="A94" s="360"/>
      <c r="B94" s="360"/>
      <c r="C94" s="360"/>
      <c r="D94" s="360"/>
      <c r="E94" s="360"/>
      <c r="F94" s="360"/>
      <c r="G94" s="360"/>
      <c r="H94" s="360"/>
      <c r="I94" s="360"/>
      <c r="J94" s="360"/>
      <c r="K94" s="360"/>
      <c r="L94" s="360"/>
      <c r="M94" s="360"/>
      <c r="N94" s="360"/>
      <c r="O94" s="360"/>
      <c r="P94" s="360"/>
      <c r="Q94" s="360"/>
    </row>
    <row r="95" spans="1:17" ht="15" customHeight="1" x14ac:dyDescent="0.2">
      <c r="A95" s="360"/>
      <c r="B95" s="360"/>
      <c r="C95" s="360"/>
      <c r="D95" s="360"/>
      <c r="E95" s="360"/>
      <c r="F95" s="360"/>
      <c r="G95" s="360"/>
      <c r="H95" s="360"/>
      <c r="I95" s="360"/>
      <c r="J95" s="360"/>
      <c r="K95" s="360"/>
      <c r="L95" s="360"/>
      <c r="M95" s="360"/>
      <c r="N95" s="360"/>
      <c r="O95" s="360"/>
      <c r="P95" s="360"/>
      <c r="Q95" s="360"/>
    </row>
    <row r="96" spans="1:17" ht="15" customHeight="1" x14ac:dyDescent="0.2">
      <c r="A96" s="360"/>
      <c r="B96" s="360"/>
      <c r="C96" s="360"/>
      <c r="D96" s="360"/>
      <c r="E96" s="360"/>
      <c r="F96" s="360"/>
      <c r="G96" s="360"/>
      <c r="H96" s="360"/>
      <c r="I96" s="360"/>
      <c r="J96" s="360"/>
      <c r="K96" s="360"/>
      <c r="L96" s="360"/>
      <c r="M96" s="360"/>
      <c r="N96" s="360"/>
      <c r="O96" s="360"/>
      <c r="P96" s="360"/>
      <c r="Q96" s="360"/>
    </row>
    <row r="97" spans="1:17" ht="15" customHeight="1" x14ac:dyDescent="0.2">
      <c r="A97" s="360"/>
      <c r="B97" s="360"/>
      <c r="C97" s="360"/>
      <c r="D97" s="360"/>
      <c r="E97" s="360"/>
      <c r="F97" s="360"/>
      <c r="G97" s="360"/>
      <c r="H97" s="360"/>
      <c r="I97" s="360"/>
      <c r="J97" s="360"/>
      <c r="K97" s="360"/>
      <c r="L97" s="360"/>
      <c r="M97" s="360"/>
      <c r="N97" s="360"/>
      <c r="O97" s="360"/>
      <c r="P97" s="360"/>
      <c r="Q97" s="360"/>
    </row>
    <row r="98" spans="1:17" ht="15" customHeight="1" x14ac:dyDescent="0.2">
      <c r="A98" s="360"/>
      <c r="B98" s="360"/>
      <c r="C98" s="360"/>
      <c r="D98" s="360"/>
      <c r="E98" s="360"/>
      <c r="F98" s="360"/>
      <c r="G98" s="360"/>
      <c r="H98" s="360"/>
      <c r="I98" s="360"/>
      <c r="J98" s="360"/>
      <c r="K98" s="360"/>
      <c r="L98" s="360"/>
      <c r="M98" s="360"/>
      <c r="N98" s="360"/>
      <c r="O98" s="360"/>
      <c r="P98" s="360"/>
      <c r="Q98" s="360"/>
    </row>
    <row r="99" spans="1:17" ht="15" customHeight="1" x14ac:dyDescent="0.2">
      <c r="A99" s="360"/>
      <c r="B99" s="360"/>
      <c r="C99" s="360"/>
      <c r="D99" s="360"/>
      <c r="E99" s="360"/>
      <c r="F99" s="360"/>
      <c r="G99" s="360"/>
      <c r="H99" s="360"/>
      <c r="I99" s="360"/>
      <c r="J99" s="360"/>
      <c r="K99" s="360"/>
      <c r="L99" s="360"/>
      <c r="M99" s="360"/>
      <c r="N99" s="360"/>
      <c r="O99" s="360"/>
      <c r="P99" s="360"/>
      <c r="Q99" s="360"/>
    </row>
    <row r="100" spans="1:17" ht="15" customHeight="1" x14ac:dyDescent="0.2">
      <c r="A100" s="360"/>
      <c r="B100" s="360"/>
      <c r="C100" s="360"/>
      <c r="D100" s="360"/>
      <c r="E100" s="360"/>
      <c r="F100" s="360"/>
      <c r="G100" s="360"/>
      <c r="H100" s="360"/>
      <c r="I100" s="360"/>
      <c r="J100" s="360"/>
      <c r="K100" s="360"/>
      <c r="L100" s="360"/>
      <c r="M100" s="360"/>
      <c r="N100" s="360"/>
      <c r="O100" s="360"/>
      <c r="P100" s="360"/>
      <c r="Q100" s="360"/>
    </row>
    <row r="101" spans="1:17" ht="15" customHeight="1" x14ac:dyDescent="0.2">
      <c r="A101" s="360"/>
      <c r="B101" s="360"/>
      <c r="C101" s="360"/>
      <c r="D101" s="360"/>
      <c r="E101" s="360"/>
      <c r="F101" s="360"/>
      <c r="G101" s="360"/>
      <c r="H101" s="360"/>
      <c r="I101" s="360"/>
      <c r="J101" s="360"/>
      <c r="K101" s="360"/>
      <c r="L101" s="360"/>
      <c r="M101" s="360"/>
      <c r="N101" s="360"/>
      <c r="O101" s="360"/>
      <c r="P101" s="360"/>
      <c r="Q101" s="360"/>
    </row>
    <row r="102" spans="1:17" ht="15" customHeight="1" x14ac:dyDescent="0.2">
      <c r="A102" s="363" t="s">
        <v>426</v>
      </c>
      <c r="B102" s="360"/>
      <c r="C102" s="360"/>
      <c r="D102" s="360"/>
      <c r="E102" s="360"/>
      <c r="F102" s="360"/>
      <c r="G102" s="360"/>
      <c r="H102" s="360"/>
      <c r="I102" s="360"/>
      <c r="J102" s="360"/>
      <c r="K102" s="360"/>
      <c r="L102" s="360"/>
      <c r="M102" s="360"/>
      <c r="N102" s="360"/>
      <c r="O102" s="360"/>
      <c r="P102" s="360"/>
      <c r="Q102" s="360"/>
    </row>
    <row r="103" spans="1:17" ht="15" customHeight="1" x14ac:dyDescent="0.2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</row>
  </sheetData>
  <mergeCells count="4">
    <mergeCell ref="P1:Q1"/>
    <mergeCell ref="A5:Q5"/>
    <mergeCell ref="A6:Q6"/>
    <mergeCell ref="O52:Q52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fitToWidth="0" fitToHeight="0" orientation="landscape" r:id="rId1"/>
  <headerFooter>
    <oddFooter>&amp;C&amp;12November 2019 data submission&amp;R&amp;12Page &amp;P of &amp;N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312" t="s">
        <v>459</v>
      </c>
      <c r="B1" s="193"/>
      <c r="C1" s="193"/>
      <c r="D1" s="193"/>
      <c r="E1" s="193"/>
      <c r="F1" s="193"/>
      <c r="G1" s="193"/>
      <c r="H1" s="193"/>
      <c r="I1" s="193"/>
      <c r="J1" s="193"/>
      <c r="K1" s="31"/>
      <c r="L1" s="31"/>
      <c r="M1" s="31"/>
      <c r="N1" s="31"/>
      <c r="O1" s="31"/>
      <c r="P1" s="473" t="s">
        <v>53</v>
      </c>
      <c r="Q1" s="473"/>
    </row>
    <row r="2" spans="1:17" ht="15.75" x14ac:dyDescent="0.25">
      <c r="A2" s="192" t="s">
        <v>152</v>
      </c>
      <c r="B2" s="193"/>
      <c r="C2" s="193"/>
      <c r="D2" s="193"/>
      <c r="E2" s="193"/>
      <c r="F2" s="193"/>
      <c r="G2" s="193"/>
      <c r="H2" s="193"/>
      <c r="I2" s="193"/>
      <c r="J2" s="193"/>
      <c r="K2" s="31"/>
      <c r="L2" s="31"/>
      <c r="M2" s="31"/>
      <c r="N2" s="31"/>
      <c r="O2" s="31"/>
      <c r="P2" s="246"/>
      <c r="Q2" s="246"/>
    </row>
    <row r="3" spans="1:17" ht="15" customHeight="1" x14ac:dyDescent="0.2">
      <c r="A3" s="194"/>
      <c r="B3" s="193"/>
      <c r="C3" s="193"/>
      <c r="D3" s="193"/>
      <c r="E3" s="193"/>
      <c r="F3" s="193"/>
      <c r="G3" s="193"/>
      <c r="H3" s="193"/>
      <c r="I3" s="193"/>
      <c r="J3" s="193"/>
      <c r="K3" s="31"/>
      <c r="L3" s="31"/>
      <c r="M3" s="31"/>
      <c r="N3" s="31"/>
      <c r="O3" s="31"/>
      <c r="P3" s="246"/>
      <c r="Q3" s="246"/>
    </row>
    <row r="4" spans="1:17" ht="15" customHeight="1" x14ac:dyDescent="0.2">
      <c r="A4" s="193"/>
      <c r="B4" s="193"/>
      <c r="C4" s="193"/>
      <c r="D4" s="193"/>
      <c r="E4" s="193"/>
      <c r="F4" s="193"/>
      <c r="G4" s="193"/>
      <c r="H4" s="193"/>
      <c r="I4" s="193"/>
      <c r="J4" s="193"/>
      <c r="K4" s="23"/>
      <c r="L4" s="23"/>
      <c r="M4" s="23"/>
      <c r="N4" s="23"/>
      <c r="O4" s="23"/>
      <c r="P4" s="23"/>
      <c r="Q4" s="23"/>
    </row>
    <row r="5" spans="1:17" ht="18.75" x14ac:dyDescent="0.25">
      <c r="A5" s="500" t="s">
        <v>249</v>
      </c>
      <c r="B5" s="500"/>
      <c r="C5" s="500"/>
      <c r="D5" s="500"/>
      <c r="E5" s="500"/>
      <c r="F5" s="500"/>
      <c r="G5" s="500"/>
      <c r="H5" s="500"/>
      <c r="I5" s="500"/>
      <c r="J5" s="500"/>
      <c r="K5" s="500"/>
      <c r="L5" s="500"/>
      <c r="M5" s="500"/>
      <c r="N5" s="500"/>
      <c r="O5" s="500"/>
      <c r="P5" s="500"/>
      <c r="Q5" s="500"/>
    </row>
    <row r="6" spans="1:17" x14ac:dyDescent="0.2">
      <c r="A6" s="500" t="s">
        <v>149</v>
      </c>
      <c r="B6" s="500"/>
      <c r="C6" s="500"/>
      <c r="D6" s="500"/>
      <c r="E6" s="500"/>
      <c r="F6" s="500"/>
      <c r="G6" s="500"/>
      <c r="H6" s="500"/>
      <c r="I6" s="500"/>
      <c r="J6" s="500"/>
      <c r="K6" s="500"/>
      <c r="L6" s="500"/>
      <c r="M6" s="500"/>
      <c r="N6" s="500"/>
      <c r="O6" s="500"/>
      <c r="P6" s="500"/>
      <c r="Q6" s="500"/>
    </row>
    <row r="7" spans="1:17" ht="15" customHeight="1" x14ac:dyDescent="0.25">
      <c r="A7" s="192"/>
      <c r="B7" s="254"/>
      <c r="C7" s="254"/>
      <c r="D7" s="254"/>
      <c r="E7" s="254"/>
      <c r="F7" s="254"/>
      <c r="G7" s="254"/>
      <c r="H7" s="254"/>
      <c r="I7" s="254"/>
      <c r="J7" s="254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192"/>
      <c r="B8" s="179" t="s">
        <v>216</v>
      </c>
      <c r="C8" s="254"/>
      <c r="D8" s="254"/>
      <c r="E8" s="254"/>
      <c r="F8" s="254"/>
      <c r="G8" s="254"/>
      <c r="H8" s="254"/>
      <c r="I8" s="254"/>
      <c r="J8" s="254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192"/>
      <c r="B9" s="179" t="s">
        <v>204</v>
      </c>
      <c r="C9" s="254"/>
      <c r="D9" s="254"/>
      <c r="E9" s="254"/>
      <c r="F9" s="254"/>
      <c r="G9" s="254"/>
      <c r="H9" s="254"/>
      <c r="I9" s="254"/>
      <c r="J9" s="254"/>
      <c r="K9" s="23"/>
      <c r="L9" s="23"/>
      <c r="M9" s="23"/>
      <c r="N9" s="23"/>
      <c r="O9" s="23"/>
      <c r="P9" s="23"/>
      <c r="Q9" s="23"/>
    </row>
    <row r="10" spans="1:17" ht="15" customHeight="1" x14ac:dyDescent="0.25">
      <c r="A10" s="192"/>
      <c r="B10" s="179"/>
      <c r="C10" s="350"/>
      <c r="D10" s="350"/>
      <c r="E10" s="350"/>
      <c r="F10" s="350"/>
      <c r="G10" s="350"/>
      <c r="H10" s="350"/>
      <c r="I10" s="350"/>
      <c r="J10" s="350"/>
      <c r="K10" s="23"/>
      <c r="L10" s="23"/>
      <c r="M10" s="23"/>
      <c r="N10" s="23"/>
      <c r="O10" s="23"/>
      <c r="P10" s="23"/>
      <c r="Q10" s="23"/>
    </row>
    <row r="11" spans="1:17" ht="15.75" x14ac:dyDescent="0.25">
      <c r="A11" s="195" t="s">
        <v>460</v>
      </c>
      <c r="B11" s="193"/>
      <c r="C11" s="193"/>
      <c r="D11" s="193"/>
      <c r="E11" s="193"/>
      <c r="F11" s="193"/>
      <c r="G11" s="193"/>
      <c r="H11" s="193"/>
      <c r="I11" s="193"/>
      <c r="J11" s="193"/>
      <c r="K11" s="23"/>
      <c r="L11" s="23"/>
      <c r="M11" s="23"/>
      <c r="N11" s="23"/>
      <c r="O11" s="23"/>
      <c r="P11" s="23"/>
      <c r="Q11" s="23"/>
    </row>
    <row r="12" spans="1:17" ht="15" customHeight="1" thickBot="1" x14ac:dyDescent="0.25">
      <c r="A12" s="235"/>
      <c r="B12" s="236"/>
      <c r="C12" s="236"/>
      <c r="D12" s="236"/>
      <c r="E12" s="236"/>
      <c r="F12" s="236"/>
      <c r="G12" s="236"/>
      <c r="H12" s="236"/>
      <c r="I12" s="236"/>
      <c r="J12" s="236"/>
      <c r="K12" s="236"/>
      <c r="L12" s="235"/>
      <c r="M12" s="235"/>
      <c r="N12" s="235"/>
      <c r="O12" s="235"/>
      <c r="P12" s="235"/>
      <c r="Q12" s="235"/>
    </row>
    <row r="13" spans="1:17" ht="47.25" x14ac:dyDescent="0.25">
      <c r="A13" s="225"/>
      <c r="B13" s="225"/>
      <c r="C13" s="226" t="s">
        <v>1</v>
      </c>
      <c r="D13" s="226" t="s">
        <v>2</v>
      </c>
      <c r="E13" s="226" t="s">
        <v>3</v>
      </c>
      <c r="F13" s="226" t="s">
        <v>4</v>
      </c>
      <c r="G13" s="226" t="s">
        <v>5</v>
      </c>
      <c r="H13" s="226" t="s">
        <v>6</v>
      </c>
      <c r="I13" s="226" t="s">
        <v>17</v>
      </c>
      <c r="J13" s="226" t="s">
        <v>7</v>
      </c>
      <c r="K13" s="226" t="s">
        <v>8</v>
      </c>
      <c r="L13" s="226" t="s">
        <v>9</v>
      </c>
      <c r="M13" s="226" t="s">
        <v>10</v>
      </c>
      <c r="N13" s="226" t="s">
        <v>11</v>
      </c>
      <c r="O13" s="226" t="s">
        <v>12</v>
      </c>
      <c r="P13" s="226" t="s">
        <v>13</v>
      </c>
      <c r="Q13" s="226" t="s">
        <v>14</v>
      </c>
    </row>
    <row r="14" spans="1:17" ht="15" customHeight="1" x14ac:dyDescent="0.2">
      <c r="A14" s="31"/>
      <c r="B14" s="31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</row>
    <row r="15" spans="1:17" ht="15.75" x14ac:dyDescent="0.25">
      <c r="A15" s="31"/>
      <c r="B15" s="218" t="s">
        <v>54</v>
      </c>
      <c r="C15" s="323">
        <f>data!U95</f>
        <v>5.6706652126499453</v>
      </c>
      <c r="D15" s="323">
        <f>data!V95</f>
        <v>7.9470198675496695</v>
      </c>
      <c r="E15" s="323">
        <f>data!W95</f>
        <v>7.9320113314447589</v>
      </c>
      <c r="F15" s="323">
        <f>data!X95</f>
        <v>11.852861035422343</v>
      </c>
      <c r="G15" s="323">
        <f>data!Y95</f>
        <v>9.7152428810720259</v>
      </c>
      <c r="H15" s="323">
        <f>data!Z95</f>
        <v>9.7560975609756095</v>
      </c>
      <c r="I15" s="323">
        <f>data!AA95</f>
        <v>9.009900990099009</v>
      </c>
      <c r="J15" s="323">
        <f>data!AB95</f>
        <v>12.059620596205962</v>
      </c>
      <c r="K15" s="323">
        <f>data!AC95</f>
        <v>13.244514106583072</v>
      </c>
      <c r="L15" s="323">
        <f>data!AD95</f>
        <v>13.408609738884969</v>
      </c>
      <c r="M15" s="323">
        <f>data!AE95</f>
        <v>2.1276595744680851</v>
      </c>
      <c r="N15" s="323">
        <f>data!AF95</f>
        <v>14.925373134328357</v>
      </c>
      <c r="O15" s="323">
        <f>data!AG95</f>
        <v>9.4594594594594597</v>
      </c>
      <c r="P15" s="323">
        <f>data!AH95</f>
        <v>8.3333333333333321</v>
      </c>
      <c r="Q15" s="324">
        <f>data!AI95</f>
        <v>10.325264750378214</v>
      </c>
    </row>
    <row r="16" spans="1:17" ht="15.75" x14ac:dyDescent="0.25">
      <c r="A16" s="31"/>
      <c r="B16" s="218" t="s">
        <v>55</v>
      </c>
      <c r="C16" s="323">
        <f>data!U96</f>
        <v>2.7941176470588238</v>
      </c>
      <c r="D16" s="323">
        <f>data!V96</f>
        <v>4.1884816753926701</v>
      </c>
      <c r="E16" s="323">
        <f>data!W96</f>
        <v>6.8259385665529013</v>
      </c>
      <c r="F16" s="323">
        <f>data!X96</f>
        <v>6.3209076175040515</v>
      </c>
      <c r="G16" s="323">
        <f>data!Y96</f>
        <v>3.2751091703056767</v>
      </c>
      <c r="H16" s="323">
        <f>data!Z96</f>
        <v>4.156769596199525</v>
      </c>
      <c r="I16" s="323">
        <f>data!AA96</f>
        <v>4.2769857433808554</v>
      </c>
      <c r="J16" s="323">
        <f>data!AB96</f>
        <v>4.805914972273567</v>
      </c>
      <c r="K16" s="323">
        <f>data!AC96</f>
        <v>5.7773109243697478</v>
      </c>
      <c r="L16" s="323">
        <f>data!AD96</f>
        <v>6.8965517241379306</v>
      </c>
      <c r="M16" s="323">
        <f>data!AE96</f>
        <v>0</v>
      </c>
      <c r="N16" s="323">
        <f>data!AF96</f>
        <v>7.6923076923076925</v>
      </c>
      <c r="O16" s="323">
        <f>data!AG96</f>
        <v>4.6130952380952381</v>
      </c>
      <c r="P16" s="323">
        <f>data!AH96</f>
        <v>0</v>
      </c>
      <c r="Q16" s="324">
        <f>data!AI96</f>
        <v>4.876809753619507</v>
      </c>
    </row>
    <row r="17" spans="1:17" ht="15.75" x14ac:dyDescent="0.25">
      <c r="A17" s="41"/>
      <c r="B17" s="219" t="s">
        <v>15</v>
      </c>
      <c r="C17" s="323">
        <f>data!U97</f>
        <v>4.4458359423919847</v>
      </c>
      <c r="D17" s="323">
        <f>data!V97</f>
        <v>6.4908722109533468</v>
      </c>
      <c r="E17" s="323">
        <f>data!W97</f>
        <v>7.4303405572755414</v>
      </c>
      <c r="F17" s="323">
        <f>data!X97</f>
        <v>9.3264248704663206</v>
      </c>
      <c r="G17" s="323">
        <f>data!Y97</f>
        <v>6.9194312796208539</v>
      </c>
      <c r="H17" s="323">
        <f>data!Z97</f>
        <v>7.3869346733668335</v>
      </c>
      <c r="I17" s="323">
        <f>data!AA97</f>
        <v>7.0140280561122248</v>
      </c>
      <c r="J17" s="323">
        <f>data!AB97</f>
        <v>8.991399530883502</v>
      </c>
      <c r="K17" s="323">
        <f>data!AC97</f>
        <v>10.053859964093357</v>
      </c>
      <c r="L17" s="323">
        <f>data!AD97</f>
        <v>10.690789473684211</v>
      </c>
      <c r="M17" s="323">
        <f>data!AE97</f>
        <v>1.2195121951219512</v>
      </c>
      <c r="N17" s="323">
        <f>data!AF97</f>
        <v>12.264150943396226</v>
      </c>
      <c r="O17" s="323">
        <f>data!AG97</f>
        <v>7.3717948717948723</v>
      </c>
      <c r="P17" s="323">
        <f>data!AH97</f>
        <v>4.3478260869565215</v>
      </c>
      <c r="Q17" s="324">
        <f>data!AI97</f>
        <v>8</v>
      </c>
    </row>
    <row r="18" spans="1:17" ht="15" customHeight="1" thickBot="1" x14ac:dyDescent="0.25">
      <c r="A18" s="220"/>
      <c r="B18" s="220"/>
      <c r="C18" s="220"/>
      <c r="D18" s="220"/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</row>
    <row r="19" spans="1:17" ht="15" customHeight="1" x14ac:dyDescent="0.2">
      <c r="A19" s="304"/>
      <c r="B19" s="348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5">
      <c r="A20" s="23" t="s">
        <v>100</v>
      </c>
      <c r="B20" s="349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x14ac:dyDescent="0.2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.75" x14ac:dyDescent="0.25">
      <c r="A23" s="196" t="s">
        <v>461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</sheetData>
  <mergeCells count="3">
    <mergeCell ref="P1:Q1"/>
    <mergeCell ref="A5:Q5"/>
    <mergeCell ref="A6:Q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313" t="s">
        <v>462</v>
      </c>
      <c r="B1" s="198"/>
      <c r="C1" s="198"/>
      <c r="D1" s="198"/>
      <c r="E1" s="198"/>
      <c r="F1" s="198"/>
      <c r="G1" s="198"/>
      <c r="H1" s="198"/>
      <c r="I1" s="198"/>
      <c r="J1" s="198"/>
      <c r="K1" s="31"/>
      <c r="L1" s="31"/>
      <c r="M1" s="31"/>
      <c r="N1" s="31"/>
      <c r="O1" s="31"/>
      <c r="P1" s="473" t="s">
        <v>53</v>
      </c>
      <c r="Q1" s="473"/>
    </row>
    <row r="2" spans="1:17" ht="15.75" x14ac:dyDescent="0.25">
      <c r="A2" s="197" t="s">
        <v>205</v>
      </c>
      <c r="B2" s="23"/>
      <c r="C2" s="198"/>
      <c r="D2" s="198"/>
      <c r="E2" s="198"/>
      <c r="F2" s="198"/>
      <c r="G2" s="198"/>
      <c r="H2" s="198"/>
      <c r="I2" s="198"/>
      <c r="J2" s="198"/>
      <c r="K2" s="23"/>
      <c r="L2" s="23"/>
      <c r="M2" s="23"/>
      <c r="N2" s="23"/>
      <c r="O2" s="23"/>
      <c r="P2" s="23"/>
      <c r="Q2" s="23"/>
    </row>
    <row r="3" spans="1:17" ht="15" customHeight="1" x14ac:dyDescent="0.25">
      <c r="A3" s="198"/>
      <c r="B3" s="197"/>
      <c r="C3" s="198"/>
      <c r="D3" s="198"/>
      <c r="E3" s="198"/>
      <c r="F3" s="198"/>
      <c r="G3" s="198"/>
      <c r="H3" s="198"/>
      <c r="I3" s="198"/>
      <c r="J3" s="198"/>
      <c r="K3" s="23"/>
      <c r="L3" s="23"/>
      <c r="M3" s="23"/>
      <c r="N3" s="23"/>
      <c r="O3" s="23"/>
      <c r="P3" s="23"/>
      <c r="Q3" s="23"/>
    </row>
    <row r="4" spans="1:17" ht="15" customHeight="1" x14ac:dyDescent="0.25">
      <c r="A4" s="198"/>
      <c r="B4" s="197"/>
      <c r="C4" s="198"/>
      <c r="D4" s="198"/>
      <c r="E4" s="198"/>
      <c r="F4" s="198"/>
      <c r="G4" s="198"/>
      <c r="H4" s="198"/>
      <c r="I4" s="198"/>
      <c r="J4" s="198"/>
      <c r="K4" s="23"/>
      <c r="L4" s="23"/>
      <c r="M4" s="23"/>
      <c r="N4" s="23"/>
      <c r="O4" s="23"/>
      <c r="P4" s="23"/>
      <c r="Q4" s="23"/>
    </row>
    <row r="5" spans="1:17" ht="18" x14ac:dyDescent="0.25">
      <c r="A5" s="501" t="s">
        <v>250</v>
      </c>
      <c r="B5" s="501"/>
      <c r="C5" s="501"/>
      <c r="D5" s="501"/>
      <c r="E5" s="501"/>
      <c r="F5" s="501"/>
      <c r="G5" s="501"/>
      <c r="H5" s="501"/>
      <c r="I5" s="501"/>
      <c r="J5" s="501"/>
      <c r="K5" s="501"/>
      <c r="L5" s="501"/>
      <c r="M5" s="501"/>
      <c r="N5" s="501"/>
      <c r="O5" s="501"/>
      <c r="P5" s="501"/>
      <c r="Q5" s="501"/>
    </row>
    <row r="6" spans="1:17" x14ac:dyDescent="0.2">
      <c r="A6" s="501" t="s">
        <v>153</v>
      </c>
      <c r="B6" s="501"/>
      <c r="C6" s="501"/>
      <c r="D6" s="501"/>
      <c r="E6" s="501"/>
      <c r="F6" s="501"/>
      <c r="G6" s="501"/>
      <c r="H6" s="501"/>
      <c r="I6" s="501"/>
      <c r="J6" s="501"/>
      <c r="K6" s="501"/>
      <c r="L6" s="501"/>
      <c r="M6" s="501"/>
      <c r="N6" s="501"/>
      <c r="O6" s="501"/>
      <c r="P6" s="501"/>
      <c r="Q6" s="501"/>
    </row>
    <row r="7" spans="1:17" ht="15" customHeight="1" x14ac:dyDescent="0.2">
      <c r="A7" s="255"/>
      <c r="B7" s="255"/>
      <c r="C7" s="255"/>
      <c r="D7" s="25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255"/>
      <c r="P7" s="255"/>
      <c r="Q7" s="255"/>
    </row>
    <row r="8" spans="1:17" ht="15" customHeight="1" x14ac:dyDescent="0.25">
      <c r="A8" s="197"/>
      <c r="B8" s="179" t="s">
        <v>216</v>
      </c>
      <c r="C8" s="255"/>
      <c r="D8" s="255"/>
      <c r="E8" s="255"/>
      <c r="F8" s="255"/>
      <c r="G8" s="255"/>
      <c r="H8" s="255"/>
      <c r="I8" s="255"/>
      <c r="J8" s="255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197"/>
      <c r="B9" s="179" t="s">
        <v>204</v>
      </c>
      <c r="C9" s="255"/>
      <c r="D9" s="255"/>
      <c r="E9" s="255"/>
      <c r="F9" s="255"/>
      <c r="G9" s="255"/>
      <c r="H9" s="255"/>
      <c r="I9" s="255"/>
      <c r="J9" s="255"/>
      <c r="K9" s="23"/>
      <c r="L9" s="23"/>
      <c r="M9" s="23"/>
      <c r="N9" s="23"/>
      <c r="O9" s="23"/>
      <c r="P9" s="23"/>
      <c r="Q9" s="23"/>
    </row>
    <row r="10" spans="1:17" ht="15" customHeight="1" x14ac:dyDescent="0.25">
      <c r="A10" s="197"/>
      <c r="B10" s="179"/>
      <c r="C10" s="351"/>
      <c r="D10" s="351"/>
      <c r="E10" s="351"/>
      <c r="F10" s="351"/>
      <c r="G10" s="351"/>
      <c r="H10" s="351"/>
      <c r="I10" s="351"/>
      <c r="J10" s="351"/>
      <c r="K10" s="23"/>
      <c r="L10" s="23"/>
      <c r="M10" s="23"/>
      <c r="N10" s="23"/>
      <c r="O10" s="23"/>
      <c r="P10" s="23"/>
      <c r="Q10" s="23"/>
    </row>
    <row r="11" spans="1:17" ht="15.75" x14ac:dyDescent="0.25">
      <c r="A11" s="199" t="s">
        <v>463</v>
      </c>
      <c r="B11" s="198"/>
      <c r="C11" s="198"/>
      <c r="D11" s="198"/>
      <c r="E11" s="198"/>
      <c r="F11" s="198"/>
      <c r="G11" s="198"/>
      <c r="H11" s="198"/>
      <c r="I11" s="198"/>
      <c r="J11" s="198"/>
      <c r="K11" s="23"/>
      <c r="L11" s="23"/>
      <c r="M11" s="23"/>
      <c r="N11" s="23"/>
      <c r="O11" s="23"/>
      <c r="P11" s="23"/>
      <c r="Q11" s="23"/>
    </row>
    <row r="12" spans="1:17" ht="15" customHeight="1" thickBot="1" x14ac:dyDescent="0.25">
      <c r="A12" s="235"/>
      <c r="B12" s="236"/>
      <c r="C12" s="236"/>
      <c r="D12" s="236"/>
      <c r="E12" s="236"/>
      <c r="F12" s="236"/>
      <c r="G12" s="236"/>
      <c r="H12" s="236"/>
      <c r="I12" s="236"/>
      <c r="J12" s="236"/>
      <c r="K12" s="236"/>
      <c r="L12" s="235"/>
      <c r="M12" s="235"/>
      <c r="N12" s="235"/>
      <c r="O12" s="235"/>
      <c r="P12" s="235"/>
      <c r="Q12" s="235"/>
    </row>
    <row r="13" spans="1:17" ht="47.25" x14ac:dyDescent="0.25">
      <c r="A13" s="225"/>
      <c r="B13" s="225"/>
      <c r="C13" s="226" t="s">
        <v>1</v>
      </c>
      <c r="D13" s="226" t="s">
        <v>2</v>
      </c>
      <c r="E13" s="226" t="s">
        <v>3</v>
      </c>
      <c r="F13" s="226" t="s">
        <v>4</v>
      </c>
      <c r="G13" s="226" t="s">
        <v>5</v>
      </c>
      <c r="H13" s="226" t="s">
        <v>6</v>
      </c>
      <c r="I13" s="226" t="s">
        <v>17</v>
      </c>
      <c r="J13" s="226" t="s">
        <v>7</v>
      </c>
      <c r="K13" s="226" t="s">
        <v>8</v>
      </c>
      <c r="L13" s="226" t="s">
        <v>9</v>
      </c>
      <c r="M13" s="226" t="s">
        <v>10</v>
      </c>
      <c r="N13" s="226" t="s">
        <v>11</v>
      </c>
      <c r="O13" s="226" t="s">
        <v>12</v>
      </c>
      <c r="P13" s="226" t="s">
        <v>13</v>
      </c>
      <c r="Q13" s="226" t="s">
        <v>14</v>
      </c>
    </row>
    <row r="14" spans="1:17" ht="15" customHeight="1" x14ac:dyDescent="0.2">
      <c r="A14" s="31"/>
      <c r="B14" s="31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</row>
    <row r="15" spans="1:17" ht="15.75" x14ac:dyDescent="0.25">
      <c r="A15" s="31"/>
      <c r="B15" s="218" t="s">
        <v>54</v>
      </c>
      <c r="C15" s="323">
        <f>data!U98</f>
        <v>9.7055616139585599</v>
      </c>
      <c r="D15" s="323">
        <f>data!V98</f>
        <v>14.90066225165563</v>
      </c>
      <c r="E15" s="323">
        <f>data!W98</f>
        <v>13.314447592067987</v>
      </c>
      <c r="F15" s="323">
        <f>data!X98</f>
        <v>17.574931880108995</v>
      </c>
      <c r="G15" s="323">
        <f>data!Y98</f>
        <v>15.912897822445563</v>
      </c>
      <c r="H15" s="323">
        <f>data!Z98</f>
        <v>14.80836236933798</v>
      </c>
      <c r="I15" s="323">
        <f>data!AA98</f>
        <v>13.811881188118813</v>
      </c>
      <c r="J15" s="323">
        <f>data!AB98</f>
        <v>17.073170731707318</v>
      </c>
      <c r="K15" s="323">
        <f>data!AC98</f>
        <v>19.278996865203762</v>
      </c>
      <c r="L15" s="323">
        <f>data!AD98</f>
        <v>19.689484827099506</v>
      </c>
      <c r="M15" s="323">
        <f>data!AE98</f>
        <v>6.3829787234042552</v>
      </c>
      <c r="N15" s="323">
        <f>data!AF98</f>
        <v>17.910447761194028</v>
      </c>
      <c r="O15" s="323">
        <f>data!AG98</f>
        <v>14.414414414414415</v>
      </c>
      <c r="P15" s="323">
        <f>data!AH98</f>
        <v>13.888888888888889</v>
      </c>
      <c r="Q15" s="324">
        <f>data!AI98</f>
        <v>15.677004538577913</v>
      </c>
    </row>
    <row r="16" spans="1:17" ht="15.75" x14ac:dyDescent="0.25">
      <c r="A16" s="31"/>
      <c r="B16" s="218" t="s">
        <v>55</v>
      </c>
      <c r="C16" s="323">
        <f>data!U99</f>
        <v>6.9117647058823533</v>
      </c>
      <c r="D16" s="323">
        <f>data!V99</f>
        <v>14.136125654450263</v>
      </c>
      <c r="E16" s="323">
        <f>data!W99</f>
        <v>13.310580204778159</v>
      </c>
      <c r="F16" s="323">
        <f>data!X99</f>
        <v>11.66936790923825</v>
      </c>
      <c r="G16" s="323">
        <f>data!Y99</f>
        <v>10.043668122270741</v>
      </c>
      <c r="H16" s="323">
        <f>data!Z99</f>
        <v>9.026128266033254</v>
      </c>
      <c r="I16" s="323">
        <f>data!AA99</f>
        <v>8.350305498981669</v>
      </c>
      <c r="J16" s="323">
        <f>data!AB99</f>
        <v>9.9815157116451019</v>
      </c>
      <c r="K16" s="323">
        <f>data!AC99</f>
        <v>10.609243697478991</v>
      </c>
      <c r="L16" s="323">
        <f>data!AD99</f>
        <v>13.399014778325121</v>
      </c>
      <c r="M16" s="323">
        <f>data!AE99</f>
        <v>2.8571428571428572</v>
      </c>
      <c r="N16" s="323">
        <f>data!AF99</f>
        <v>12.820512820512819</v>
      </c>
      <c r="O16" s="323">
        <f>data!AG99</f>
        <v>9.5238095238095237</v>
      </c>
      <c r="P16" s="323">
        <f>data!AH99</f>
        <v>6.0606060606060606</v>
      </c>
      <c r="Q16" s="324">
        <f>data!AI99</f>
        <v>10.096520193040385</v>
      </c>
    </row>
    <row r="17" spans="1:17" ht="15.75" x14ac:dyDescent="0.25">
      <c r="A17" s="41"/>
      <c r="B17" s="219" t="s">
        <v>15</v>
      </c>
      <c r="C17" s="323">
        <f>data!U100</f>
        <v>8.515967438948028</v>
      </c>
      <c r="D17" s="323">
        <f>data!V100</f>
        <v>14.604462474645031</v>
      </c>
      <c r="E17" s="323">
        <f>data!W100</f>
        <v>13.312693498452013</v>
      </c>
      <c r="F17" s="323">
        <f>data!X100</f>
        <v>14.877868245743894</v>
      </c>
      <c r="G17" s="323">
        <f>data!Y100</f>
        <v>13.364928909952607</v>
      </c>
      <c r="H17" s="323">
        <f>data!Z100</f>
        <v>12.361809045226131</v>
      </c>
      <c r="I17" s="323">
        <f>data!AA100</f>
        <v>11.508731749212711</v>
      </c>
      <c r="J17" s="323">
        <f>data!AB100</f>
        <v>14.073494917904613</v>
      </c>
      <c r="K17" s="323">
        <f>data!AC100</f>
        <v>15.574506283662478</v>
      </c>
      <c r="L17" s="323">
        <f>data!AD100</f>
        <v>17.064144736842106</v>
      </c>
      <c r="M17" s="323">
        <f>data!AE100</f>
        <v>4.8780487804878048</v>
      </c>
      <c r="N17" s="323">
        <f>data!AF100</f>
        <v>16.037735849056602</v>
      </c>
      <c r="O17" s="323">
        <f>data!AG100</f>
        <v>12.307692307692308</v>
      </c>
      <c r="P17" s="323">
        <f>data!AH100</f>
        <v>10.144927536231885</v>
      </c>
      <c r="Q17" s="324">
        <f>data!AI100</f>
        <v>13.295392953929538</v>
      </c>
    </row>
    <row r="18" spans="1:17" ht="15" customHeight="1" thickBot="1" x14ac:dyDescent="0.25">
      <c r="A18" s="220"/>
      <c r="B18" s="220"/>
      <c r="C18" s="220"/>
      <c r="D18" s="220"/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</row>
    <row r="19" spans="1:17" ht="15" customHeight="1" x14ac:dyDescent="0.2">
      <c r="A19" s="304"/>
      <c r="B19" s="348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5">
      <c r="A20" s="304"/>
      <c r="B20" s="349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ht="1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x14ac:dyDescent="0.2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5">
      <c r="A23" s="200" t="s">
        <v>464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</sheetData>
  <mergeCells count="3">
    <mergeCell ref="P1:Q1"/>
    <mergeCell ref="A5:Q5"/>
    <mergeCell ref="A6:Q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6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314" t="s">
        <v>465</v>
      </c>
      <c r="B1" s="202"/>
      <c r="C1" s="202"/>
      <c r="D1" s="202"/>
      <c r="E1" s="202"/>
      <c r="F1" s="202"/>
      <c r="G1" s="202"/>
      <c r="H1" s="202"/>
      <c r="I1" s="202"/>
      <c r="J1" s="202"/>
      <c r="K1" s="31"/>
      <c r="L1" s="31"/>
      <c r="M1" s="31"/>
      <c r="N1" s="31"/>
      <c r="O1" s="31"/>
      <c r="P1" s="473" t="s">
        <v>53</v>
      </c>
      <c r="Q1" s="473"/>
    </row>
    <row r="2" spans="1:17" ht="15.75" x14ac:dyDescent="0.25">
      <c r="A2" s="201" t="s">
        <v>217</v>
      </c>
      <c r="B2" s="23"/>
      <c r="C2" s="202"/>
      <c r="D2" s="202"/>
      <c r="E2" s="202"/>
      <c r="F2" s="202"/>
      <c r="G2" s="202"/>
      <c r="H2" s="202"/>
      <c r="I2" s="202"/>
      <c r="J2" s="202"/>
      <c r="K2" s="23"/>
      <c r="L2" s="23"/>
      <c r="M2" s="23"/>
      <c r="N2" s="23"/>
      <c r="O2" s="23"/>
      <c r="P2" s="23"/>
      <c r="Q2" s="23"/>
    </row>
    <row r="3" spans="1:17" ht="15" customHeight="1" x14ac:dyDescent="0.25">
      <c r="A3" s="202"/>
      <c r="B3" s="201"/>
      <c r="C3" s="202"/>
      <c r="D3" s="202"/>
      <c r="E3" s="202"/>
      <c r="F3" s="202"/>
      <c r="G3" s="202"/>
      <c r="H3" s="202"/>
      <c r="I3" s="202"/>
      <c r="J3" s="202"/>
      <c r="K3" s="23"/>
      <c r="L3" s="23"/>
      <c r="M3" s="23"/>
      <c r="N3" s="23"/>
      <c r="O3" s="23"/>
      <c r="P3" s="23"/>
      <c r="Q3" s="23"/>
    </row>
    <row r="4" spans="1:17" ht="15" customHeight="1" x14ac:dyDescent="0.2">
      <c r="A4" s="202"/>
      <c r="B4" s="202"/>
      <c r="C4" s="202"/>
      <c r="D4" s="202"/>
      <c r="E4" s="202"/>
      <c r="F4" s="202"/>
      <c r="G4" s="202"/>
      <c r="H4" s="202"/>
      <c r="I4" s="202"/>
      <c r="J4" s="202"/>
      <c r="K4" s="23"/>
      <c r="L4" s="23"/>
      <c r="M4" s="23"/>
      <c r="N4" s="23"/>
      <c r="O4" s="23"/>
      <c r="P4" s="23"/>
      <c r="Q4" s="23"/>
    </row>
    <row r="5" spans="1:17" ht="18" x14ac:dyDescent="0.2">
      <c r="A5" s="502" t="s">
        <v>223</v>
      </c>
      <c r="B5" s="502"/>
      <c r="C5" s="502"/>
      <c r="D5" s="502"/>
      <c r="E5" s="502"/>
      <c r="F5" s="502"/>
      <c r="G5" s="502"/>
      <c r="H5" s="502"/>
      <c r="I5" s="502"/>
      <c r="J5" s="502"/>
      <c r="K5" s="502"/>
      <c r="L5" s="502"/>
      <c r="M5" s="502"/>
      <c r="N5" s="502"/>
      <c r="O5" s="502"/>
      <c r="P5" s="502"/>
      <c r="Q5" s="502"/>
    </row>
    <row r="6" spans="1:17" x14ac:dyDescent="0.2">
      <c r="A6" s="502" t="s">
        <v>154</v>
      </c>
      <c r="B6" s="502"/>
      <c r="C6" s="502"/>
      <c r="D6" s="502"/>
      <c r="E6" s="502"/>
      <c r="F6" s="502"/>
      <c r="G6" s="502"/>
      <c r="H6" s="502"/>
      <c r="I6" s="502"/>
      <c r="J6" s="502"/>
      <c r="K6" s="502"/>
      <c r="L6" s="502"/>
      <c r="M6" s="502"/>
      <c r="N6" s="502"/>
      <c r="O6" s="502"/>
      <c r="P6" s="502"/>
      <c r="Q6" s="502"/>
    </row>
    <row r="7" spans="1:17" ht="15" customHeight="1" x14ac:dyDescent="0.25">
      <c r="A7" s="201"/>
      <c r="B7" s="203"/>
      <c r="C7" s="256"/>
      <c r="D7" s="256"/>
      <c r="E7" s="256"/>
      <c r="F7" s="256"/>
      <c r="G7" s="256"/>
      <c r="H7" s="256"/>
      <c r="I7" s="256"/>
      <c r="J7" s="256"/>
      <c r="K7" s="23"/>
      <c r="L7" s="23"/>
      <c r="M7" s="23"/>
      <c r="N7" s="23"/>
      <c r="O7" s="23"/>
      <c r="P7" s="23"/>
      <c r="Q7" s="23"/>
    </row>
    <row r="8" spans="1:17" ht="15" customHeight="1" x14ac:dyDescent="0.25">
      <c r="A8" s="201"/>
      <c r="B8" s="315" t="s">
        <v>193</v>
      </c>
      <c r="C8" s="256"/>
      <c r="D8" s="256"/>
      <c r="E8" s="256"/>
      <c r="F8" s="256"/>
      <c r="G8" s="256"/>
      <c r="H8" s="256"/>
      <c r="I8" s="256"/>
      <c r="J8" s="256"/>
      <c r="K8" s="23"/>
      <c r="L8" s="23"/>
      <c r="M8" s="23"/>
      <c r="N8" s="23"/>
      <c r="O8" s="23"/>
      <c r="P8" s="23"/>
      <c r="Q8" s="23"/>
    </row>
    <row r="9" spans="1:17" ht="15" customHeight="1" x14ac:dyDescent="0.25">
      <c r="A9" s="201"/>
      <c r="B9" s="256"/>
      <c r="C9" s="256"/>
      <c r="D9" s="256"/>
      <c r="E9" s="256"/>
      <c r="F9" s="256"/>
      <c r="G9" s="256"/>
      <c r="H9" s="256"/>
      <c r="I9" s="256"/>
      <c r="J9" s="256"/>
      <c r="K9" s="23"/>
      <c r="L9" s="23"/>
      <c r="M9" s="23"/>
      <c r="N9" s="23"/>
      <c r="O9" s="23"/>
      <c r="P9" s="23"/>
      <c r="Q9" s="23"/>
    </row>
    <row r="10" spans="1:17" ht="15.75" x14ac:dyDescent="0.25">
      <c r="A10" s="204" t="s">
        <v>466</v>
      </c>
      <c r="B10" s="202"/>
      <c r="C10" s="202"/>
      <c r="D10" s="202"/>
      <c r="E10" s="202"/>
      <c r="F10" s="202"/>
      <c r="G10" s="202"/>
      <c r="H10" s="202"/>
      <c r="I10" s="202"/>
      <c r="J10" s="202"/>
      <c r="K10" s="23"/>
      <c r="L10" s="23"/>
      <c r="M10" s="23"/>
      <c r="N10" s="23"/>
      <c r="O10" s="23"/>
      <c r="P10" s="23"/>
      <c r="Q10" s="23"/>
    </row>
    <row r="11" spans="1:17" ht="15" customHeight="1" thickBot="1" x14ac:dyDescent="0.25">
      <c r="A11" s="235"/>
      <c r="B11" s="236"/>
      <c r="C11" s="236"/>
      <c r="D11" s="236"/>
      <c r="E11" s="236"/>
      <c r="F11" s="236"/>
      <c r="G11" s="236"/>
      <c r="H11" s="236"/>
      <c r="I11" s="236"/>
      <c r="J11" s="236"/>
      <c r="K11" s="236"/>
      <c r="L11" s="235"/>
      <c r="M11" s="235"/>
      <c r="N11" s="235"/>
      <c r="O11" s="235"/>
      <c r="P11" s="235"/>
      <c r="Q11" s="235"/>
    </row>
    <row r="12" spans="1:17" ht="47.25" x14ac:dyDescent="0.25">
      <c r="A12" s="225"/>
      <c r="B12" s="225"/>
      <c r="C12" s="226" t="s">
        <v>1</v>
      </c>
      <c r="D12" s="226" t="s">
        <v>2</v>
      </c>
      <c r="E12" s="226" t="s">
        <v>3</v>
      </c>
      <c r="F12" s="226" t="s">
        <v>4</v>
      </c>
      <c r="G12" s="226" t="s">
        <v>5</v>
      </c>
      <c r="H12" s="226" t="s">
        <v>6</v>
      </c>
      <c r="I12" s="226" t="s">
        <v>17</v>
      </c>
      <c r="J12" s="226" t="s">
        <v>7</v>
      </c>
      <c r="K12" s="226" t="s">
        <v>8</v>
      </c>
      <c r="L12" s="226" t="s">
        <v>9</v>
      </c>
      <c r="M12" s="226" t="s">
        <v>10</v>
      </c>
      <c r="N12" s="226" t="s">
        <v>11</v>
      </c>
      <c r="O12" s="226" t="s">
        <v>12</v>
      </c>
      <c r="P12" s="226" t="s">
        <v>13</v>
      </c>
      <c r="Q12" s="226" t="s">
        <v>14</v>
      </c>
    </row>
    <row r="13" spans="1:17" ht="15" customHeight="1" x14ac:dyDescent="0.2">
      <c r="A13" s="31"/>
      <c r="B13" s="31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</row>
    <row r="14" spans="1:17" ht="15.75" x14ac:dyDescent="0.25">
      <c r="A14" s="31"/>
      <c r="B14" s="218" t="s">
        <v>54</v>
      </c>
      <c r="C14" s="323">
        <f>data!U101</f>
        <v>53.107960741548531</v>
      </c>
      <c r="D14" s="323">
        <f>data!V101</f>
        <v>57.947019867549663</v>
      </c>
      <c r="E14" s="323">
        <f>data!W101</f>
        <v>62.039660056657219</v>
      </c>
      <c r="F14" s="323">
        <f>data!X101</f>
        <v>58.038147138964582</v>
      </c>
      <c r="G14" s="323">
        <f>data!Y101</f>
        <v>55.611390284757121</v>
      </c>
      <c r="H14" s="323">
        <f>data!Z101</f>
        <v>54.79094076655052</v>
      </c>
      <c r="I14" s="323">
        <f>data!AA101</f>
        <v>59.009900990099005</v>
      </c>
      <c r="J14" s="323">
        <f>data!AB101</f>
        <v>61.382113821138205</v>
      </c>
      <c r="K14" s="323">
        <f>data!AC101</f>
        <v>59.169278996865202</v>
      </c>
      <c r="L14" s="323">
        <f>data!AD101</f>
        <v>62.597035991531399</v>
      </c>
      <c r="M14" s="323">
        <f>data!AE101</f>
        <v>59.574468085106382</v>
      </c>
      <c r="N14" s="323">
        <f>data!AF101</f>
        <v>58.208955223880601</v>
      </c>
      <c r="O14" s="323">
        <f>data!AG101</f>
        <v>55.968468468468465</v>
      </c>
      <c r="P14" s="323">
        <f>data!AH101</f>
        <v>47.222222222222221</v>
      </c>
      <c r="Q14" s="324">
        <f>data!AI101</f>
        <v>58.178895612708018</v>
      </c>
    </row>
    <row r="15" spans="1:17" ht="15.75" x14ac:dyDescent="0.25">
      <c r="A15" s="31"/>
      <c r="B15" s="218" t="s">
        <v>55</v>
      </c>
      <c r="C15" s="323">
        <f>data!U102</f>
        <v>35.294117647058826</v>
      </c>
      <c r="D15" s="323">
        <f>data!V102</f>
        <v>48.167539267015705</v>
      </c>
      <c r="E15" s="323">
        <f>data!W102</f>
        <v>46.757679180887372</v>
      </c>
      <c r="F15" s="323">
        <f>data!X102</f>
        <v>41.815235008103727</v>
      </c>
      <c r="G15" s="323">
        <f>data!Y102</f>
        <v>40.829694323144103</v>
      </c>
      <c r="H15" s="323">
        <f>data!Z102</f>
        <v>40.380047505938244</v>
      </c>
      <c r="I15" s="323">
        <f>data!AA102</f>
        <v>41.072640868974879</v>
      </c>
      <c r="J15" s="323">
        <f>data!AB102</f>
        <v>46.765249537892792</v>
      </c>
      <c r="K15" s="323">
        <f>data!AC102</f>
        <v>41.806722689075634</v>
      </c>
      <c r="L15" s="323">
        <f>data!AD102</f>
        <v>48.275862068965516</v>
      </c>
      <c r="M15" s="323">
        <f>data!AE102</f>
        <v>25.714285714285712</v>
      </c>
      <c r="N15" s="323">
        <f>data!AF102</f>
        <v>43.589743589743591</v>
      </c>
      <c r="O15" s="323">
        <f>data!AG102</f>
        <v>42.55952380952381</v>
      </c>
      <c r="P15" s="323">
        <f>data!AH102</f>
        <v>28.787878787878789</v>
      </c>
      <c r="Q15" s="324">
        <f>data!AI102</f>
        <v>42.30378460756922</v>
      </c>
    </row>
    <row r="16" spans="1:17" ht="15.75" x14ac:dyDescent="0.25">
      <c r="A16" s="41"/>
      <c r="B16" s="219" t="s">
        <v>15</v>
      </c>
      <c r="C16" s="323">
        <f>data!U103</f>
        <v>45.522855353788358</v>
      </c>
      <c r="D16" s="323">
        <f>data!V103</f>
        <v>54.158215010141987</v>
      </c>
      <c r="E16" s="323">
        <f>data!W103</f>
        <v>55.108359133126939</v>
      </c>
      <c r="F16" s="323">
        <f>data!X103</f>
        <v>50.629163582531454</v>
      </c>
      <c r="G16" s="323">
        <f>data!Y103</f>
        <v>49.194312796208528</v>
      </c>
      <c r="H16" s="323">
        <f>data!Z103</f>
        <v>48.693467336683419</v>
      </c>
      <c r="I16" s="323">
        <f>data!AA103</f>
        <v>51.445748640137424</v>
      </c>
      <c r="J16" s="323">
        <f>data!AB103</f>
        <v>55.199374511336984</v>
      </c>
      <c r="K16" s="323">
        <f>data!AC103</f>
        <v>51.750448833034113</v>
      </c>
      <c r="L16" s="323">
        <f>data!AD103</f>
        <v>56.620065789473685</v>
      </c>
      <c r="M16" s="323">
        <f>data!AE103</f>
        <v>45.121951219512198</v>
      </c>
      <c r="N16" s="323">
        <f>data!AF103</f>
        <v>52.830188679245282</v>
      </c>
      <c r="O16" s="323">
        <f>data!AG103</f>
        <v>50.192307692307693</v>
      </c>
      <c r="P16" s="323">
        <f>data!AH103</f>
        <v>38.405797101449274</v>
      </c>
      <c r="Q16" s="324">
        <f>data!AI103</f>
        <v>51.403794037940372</v>
      </c>
    </row>
    <row r="17" spans="1:17" ht="15" customHeight="1" thickBot="1" x14ac:dyDescent="0.25">
      <c r="A17" s="220"/>
      <c r="B17" s="220"/>
      <c r="C17" s="220"/>
      <c r="D17" s="220"/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</row>
    <row r="18" spans="1:17" ht="15" customHeight="1" x14ac:dyDescent="0.2">
      <c r="A18" s="304"/>
      <c r="B18" s="348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17" ht="15" customHeight="1" x14ac:dyDescent="0.25">
      <c r="A19" s="304"/>
      <c r="B19" s="349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17" ht="15" customHeight="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17" x14ac:dyDescent="0.2"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</row>
    <row r="22" spans="1:17" ht="15" customHeight="1" x14ac:dyDescent="0.25">
      <c r="A22" s="205" t="s">
        <v>467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</row>
    <row r="23" spans="1:17" ht="15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  <row r="24" spans="1:17" ht="15" customHeight="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</row>
    <row r="25" spans="1:17" ht="1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</row>
    <row r="26" spans="1:17" ht="15" customHeight="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ht="15" customHeight="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</row>
    <row r="29" spans="1:17" ht="15" customHeight="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</row>
    <row r="30" spans="1:17" ht="15" customHeight="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</row>
    <row r="31" spans="1:17" ht="15" customHeight="1" x14ac:dyDescent="0.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 ht="1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</row>
    <row r="37" spans="1:17" ht="1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</row>
    <row r="38" spans="1:17" ht="1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</row>
    <row r="39" spans="1:17" ht="1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</row>
    <row r="40" spans="1:17" ht="1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</row>
    <row r="41" spans="1:17" ht="1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</row>
    <row r="42" spans="1:17" ht="1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ht="1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</row>
    <row r="45" spans="1:17" ht="1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</row>
    <row r="46" spans="1:17" ht="1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</row>
    <row r="47" spans="1:17" ht="1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</row>
    <row r="48" spans="1:17" ht="1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</row>
    <row r="49" spans="1:17" ht="1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s="2" customFormat="1" ht="15" customHeight="1" x14ac:dyDescent="0.2"/>
    <row r="52" spans="1:17" s="2" customFormat="1" ht="15" customHeight="1" x14ac:dyDescent="0.2"/>
    <row r="53" spans="1:17" s="2" customFormat="1" ht="15" customHeight="1" x14ac:dyDescent="0.2"/>
    <row r="54" spans="1:17" s="2" customFormat="1" ht="15" customHeight="1" x14ac:dyDescent="0.2"/>
    <row r="55" spans="1:17" s="2" customFormat="1" ht="15" customHeight="1" x14ac:dyDescent="0.2"/>
    <row r="56" spans="1:17" s="2" customFormat="1" ht="15" customHeight="1" x14ac:dyDescent="0.2"/>
  </sheetData>
  <mergeCells count="3">
    <mergeCell ref="P1:Q1"/>
    <mergeCell ref="A5:Q5"/>
    <mergeCell ref="A6:Q6"/>
  </mergeCells>
  <hyperlinks>
    <hyperlink ref="P1:Q1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3"/>
  <sheetViews>
    <sheetView zoomScale="70" zoomScaleNormal="70" zoomScalePageLayoutView="75" workbookViewId="0"/>
  </sheetViews>
  <sheetFormatPr defaultColWidth="9.140625" defaultRowHeight="15" customHeight="1" x14ac:dyDescent="0.2"/>
  <cols>
    <col min="1" max="1" width="8.85546875" style="4" customWidth="1" collapsed="1"/>
    <col min="2" max="2" width="13.85546875" style="4" customWidth="1" collapsed="1"/>
    <col min="3" max="8" width="12.85546875" style="4" customWidth="1" collapsed="1"/>
    <col min="9" max="9" width="13.42578125" style="4" customWidth="1" collapsed="1"/>
    <col min="10" max="10" width="12.85546875" style="4" customWidth="1" collapsed="1"/>
    <col min="11" max="11" width="14.85546875" style="4" customWidth="1" collapsed="1"/>
    <col min="12" max="16" width="12.85546875" style="4" customWidth="1" collapsed="1"/>
    <col min="17" max="17" width="13.85546875" style="4" customWidth="1" collapsed="1"/>
    <col min="18" max="16384" width="9.140625" style="4" collapsed="1"/>
  </cols>
  <sheetData>
    <row r="1" spans="1:17" ht="15.75" x14ac:dyDescent="0.25">
      <c r="A1" s="206" t="s">
        <v>161</v>
      </c>
      <c r="B1" s="207"/>
      <c r="C1" s="207"/>
      <c r="D1" s="207"/>
      <c r="E1" s="207"/>
      <c r="F1" s="207"/>
      <c r="G1" s="207"/>
      <c r="H1" s="207"/>
      <c r="I1" s="207"/>
      <c r="J1" s="207"/>
      <c r="K1" s="31"/>
      <c r="L1" s="31"/>
      <c r="M1" s="31"/>
      <c r="N1" s="31"/>
      <c r="O1" s="31"/>
      <c r="P1" s="473" t="s">
        <v>53</v>
      </c>
      <c r="Q1" s="473"/>
    </row>
    <row r="2" spans="1:17" ht="15" customHeight="1" x14ac:dyDescent="0.2">
      <c r="A2" s="207"/>
      <c r="B2" s="207"/>
      <c r="C2" s="207"/>
      <c r="D2" s="207"/>
      <c r="E2" s="207"/>
      <c r="F2" s="207"/>
      <c r="G2" s="207"/>
      <c r="H2" s="207"/>
      <c r="I2" s="207"/>
      <c r="J2" s="207"/>
      <c r="K2" s="23"/>
      <c r="L2" s="23"/>
      <c r="M2" s="23"/>
      <c r="N2" s="23"/>
      <c r="O2" s="23"/>
      <c r="P2" s="23"/>
      <c r="Q2" s="23"/>
    </row>
    <row r="3" spans="1:17" x14ac:dyDescent="0.2">
      <c r="A3" s="504" t="s">
        <v>166</v>
      </c>
      <c r="B3" s="504"/>
      <c r="C3" s="504"/>
      <c r="D3" s="504"/>
      <c r="E3" s="504"/>
      <c r="F3" s="504"/>
      <c r="G3" s="504"/>
      <c r="H3" s="504"/>
      <c r="I3" s="504"/>
      <c r="J3" s="504"/>
      <c r="K3" s="504"/>
      <c r="L3" s="504"/>
      <c r="M3" s="504"/>
      <c r="N3" s="504"/>
      <c r="O3" s="504"/>
      <c r="P3" s="504"/>
      <c r="Q3" s="504"/>
    </row>
    <row r="4" spans="1:17" x14ac:dyDescent="0.2">
      <c r="A4" s="504" t="s">
        <v>158</v>
      </c>
      <c r="B4" s="504"/>
      <c r="C4" s="504"/>
      <c r="D4" s="504"/>
      <c r="E4" s="504"/>
      <c r="F4" s="504"/>
      <c r="G4" s="504"/>
      <c r="H4" s="504"/>
      <c r="I4" s="504"/>
      <c r="J4" s="504"/>
      <c r="K4" s="504"/>
      <c r="L4" s="504"/>
      <c r="M4" s="504"/>
      <c r="N4" s="504"/>
      <c r="O4" s="504"/>
      <c r="P4" s="504"/>
      <c r="Q4" s="504"/>
    </row>
    <row r="5" spans="1:17" ht="15" customHeight="1" x14ac:dyDescent="0.25">
      <c r="A5" s="206"/>
      <c r="B5" s="258"/>
      <c r="C5" s="258"/>
      <c r="D5" s="258"/>
      <c r="E5" s="258"/>
      <c r="F5" s="258"/>
      <c r="G5" s="258"/>
      <c r="H5" s="258"/>
      <c r="I5" s="258"/>
      <c r="J5" s="258"/>
      <c r="K5" s="23"/>
      <c r="L5" s="23"/>
      <c r="M5" s="23"/>
      <c r="N5" s="23"/>
      <c r="O5" s="23"/>
      <c r="P5" s="23"/>
      <c r="Q5" s="23"/>
    </row>
    <row r="6" spans="1:17" ht="15.75" x14ac:dyDescent="0.25">
      <c r="A6" s="208" t="s">
        <v>212</v>
      </c>
      <c r="B6" s="207"/>
      <c r="C6" s="207"/>
      <c r="D6" s="207"/>
      <c r="E6" s="207"/>
      <c r="F6" s="207"/>
      <c r="G6" s="207"/>
      <c r="H6" s="207"/>
      <c r="I6" s="207"/>
      <c r="J6" s="207"/>
      <c r="K6" s="23"/>
      <c r="L6" s="23"/>
      <c r="M6" s="23"/>
      <c r="N6" s="23"/>
      <c r="O6" s="23"/>
      <c r="P6" s="23"/>
      <c r="Q6" s="23"/>
    </row>
    <row r="7" spans="1:17" ht="15" customHeight="1" thickBot="1" x14ac:dyDescent="0.25">
      <c r="A7" s="235"/>
      <c r="B7" s="236"/>
      <c r="C7" s="236"/>
      <c r="D7" s="236"/>
      <c r="E7" s="236"/>
      <c r="F7" s="236"/>
      <c r="G7" s="236"/>
      <c r="H7" s="236"/>
      <c r="I7" s="236"/>
      <c r="J7" s="236"/>
      <c r="K7" s="236"/>
      <c r="L7" s="235"/>
      <c r="M7" s="235"/>
      <c r="N7" s="235"/>
      <c r="O7" s="235"/>
      <c r="P7" s="235"/>
      <c r="Q7" s="235"/>
    </row>
    <row r="8" spans="1:17" ht="47.25" x14ac:dyDescent="0.25">
      <c r="A8" s="225"/>
      <c r="B8" s="225"/>
      <c r="C8" s="226" t="s">
        <v>1</v>
      </c>
      <c r="D8" s="226" t="s">
        <v>2</v>
      </c>
      <c r="E8" s="226" t="s">
        <v>3</v>
      </c>
      <c r="F8" s="226" t="s">
        <v>4</v>
      </c>
      <c r="G8" s="226" t="s">
        <v>5</v>
      </c>
      <c r="H8" s="226" t="s">
        <v>6</v>
      </c>
      <c r="I8" s="226" t="s">
        <v>17</v>
      </c>
      <c r="J8" s="226" t="s">
        <v>7</v>
      </c>
      <c r="K8" s="226" t="s">
        <v>8</v>
      </c>
      <c r="L8" s="226" t="s">
        <v>9</v>
      </c>
      <c r="M8" s="226" t="s">
        <v>10</v>
      </c>
      <c r="N8" s="226" t="s">
        <v>11</v>
      </c>
      <c r="O8" s="226" t="s">
        <v>12</v>
      </c>
      <c r="P8" s="226" t="s">
        <v>13</v>
      </c>
      <c r="Q8" s="226" t="s">
        <v>14</v>
      </c>
    </row>
    <row r="9" spans="1:17" ht="15" customHeight="1" x14ac:dyDescent="0.2">
      <c r="A9" s="31"/>
      <c r="B9" s="31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</row>
    <row r="10" spans="1:17" ht="15.75" x14ac:dyDescent="0.25">
      <c r="A10" s="31"/>
      <c r="B10" s="218" t="s">
        <v>54</v>
      </c>
      <c r="C10" s="323">
        <f>data!U104</f>
        <v>64.86486486486487</v>
      </c>
      <c r="D10" s="323">
        <f>data!V104</f>
        <v>61.904761904761905</v>
      </c>
      <c r="E10" s="323">
        <f>data!W104</f>
        <v>68.421052631578945</v>
      </c>
      <c r="F10" s="323">
        <f>data!X104</f>
        <v>54.761904761904766</v>
      </c>
      <c r="G10" s="323">
        <f>data!Y104</f>
        <v>71.05263157894737</v>
      </c>
      <c r="H10" s="323">
        <f>data!Z104</f>
        <v>65.517241379310349</v>
      </c>
      <c r="I10" s="323">
        <f>data!AA104</f>
        <v>60.784313725490193</v>
      </c>
      <c r="J10" s="323">
        <f>data!AB104</f>
        <v>64.86486486486487</v>
      </c>
      <c r="K10" s="323">
        <f>data!AC104</f>
        <v>56.410256410256409</v>
      </c>
      <c r="L10" s="323">
        <f>data!AD104</f>
        <v>59.13978494623656</v>
      </c>
      <c r="M10" s="323">
        <f>data!AE104</f>
        <v>100</v>
      </c>
      <c r="N10" s="323">
        <f>data!AF104</f>
        <v>100</v>
      </c>
      <c r="O10" s="323">
        <f>data!AG104</f>
        <v>63.636363636363633</v>
      </c>
      <c r="P10" s="323">
        <f>data!AH104</f>
        <v>40</v>
      </c>
      <c r="Q10" s="324">
        <f>data!AI104</f>
        <v>61.764705882352942</v>
      </c>
    </row>
    <row r="11" spans="1:17" ht="15.75" x14ac:dyDescent="0.25">
      <c r="A11" s="31"/>
      <c r="B11" s="218" t="s">
        <v>55</v>
      </c>
      <c r="C11" s="323">
        <f>data!U105</f>
        <v>92.857142857142861</v>
      </c>
      <c r="D11" s="323">
        <f>data!V105</f>
        <v>52.631578947368418</v>
      </c>
      <c r="E11" s="323">
        <f>data!W105</f>
        <v>66.666666666666657</v>
      </c>
      <c r="F11" s="323">
        <f>data!X105</f>
        <v>78.787878787878782</v>
      </c>
      <c r="G11" s="323">
        <f>data!Y105</f>
        <v>81.25</v>
      </c>
      <c r="H11" s="323">
        <f>data!Z105</f>
        <v>78.048780487804876</v>
      </c>
      <c r="I11" s="323">
        <f>data!AA105</f>
        <v>86.666666666666671</v>
      </c>
      <c r="J11" s="323">
        <f>data!AB105</f>
        <v>68.965517241379317</v>
      </c>
      <c r="K11" s="323">
        <f>data!AC105</f>
        <v>74.468085106382972</v>
      </c>
      <c r="L11" s="323">
        <f>data!AD105</f>
        <v>69.117647058823522</v>
      </c>
      <c r="M11" s="323">
        <f>data!AE105</f>
        <v>100</v>
      </c>
      <c r="N11" s="323">
        <f>data!AF105</f>
        <v>100</v>
      </c>
      <c r="O11" s="323">
        <f>data!AG105</f>
        <v>71.875</v>
      </c>
      <c r="P11" s="323">
        <f>data!AH105</f>
        <v>100</v>
      </c>
      <c r="Q11" s="324">
        <f>data!AI105</f>
        <v>76.258992805755398</v>
      </c>
    </row>
    <row r="12" spans="1:17" ht="15.75" x14ac:dyDescent="0.25">
      <c r="A12" s="41"/>
      <c r="B12" s="219" t="s">
        <v>15</v>
      </c>
      <c r="C12" s="323">
        <f>data!U106</f>
        <v>76.923076923076934</v>
      </c>
      <c r="D12" s="323">
        <f>data!V106</f>
        <v>57.499999999999993</v>
      </c>
      <c r="E12" s="323">
        <f>data!W106</f>
        <v>67.5</v>
      </c>
      <c r="F12" s="323">
        <f>data!X106</f>
        <v>65.333333333333329</v>
      </c>
      <c r="G12" s="323">
        <f>data!Y106</f>
        <v>75.714285714285708</v>
      </c>
      <c r="H12" s="323">
        <f>data!Z106</f>
        <v>70.707070707070713</v>
      </c>
      <c r="I12" s="323">
        <f>data!AA106</f>
        <v>70.370370370370367</v>
      </c>
      <c r="J12" s="323">
        <f>data!AB106</f>
        <v>66.666666666666657</v>
      </c>
      <c r="K12" s="323">
        <f>data!AC106</f>
        <v>63.2</v>
      </c>
      <c r="L12" s="323">
        <f>data!AD106</f>
        <v>63.354037267080741</v>
      </c>
      <c r="M12" s="323">
        <f>data!AE106</f>
        <v>100</v>
      </c>
      <c r="N12" s="323">
        <f>data!AF106</f>
        <v>100</v>
      </c>
      <c r="O12" s="323">
        <f>data!AG106</f>
        <v>67.10526315789474</v>
      </c>
      <c r="P12" s="323">
        <f>data!AH106</f>
        <v>66.666666666666657</v>
      </c>
      <c r="Q12" s="324">
        <f>data!AI106</f>
        <v>67.8391959798995</v>
      </c>
    </row>
    <row r="13" spans="1:17" ht="15" customHeight="1" thickBot="1" x14ac:dyDescent="0.25">
      <c r="A13" s="220"/>
      <c r="B13" s="220"/>
      <c r="C13" s="220"/>
      <c r="D13" s="220"/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</row>
    <row r="14" spans="1:17" ht="15" customHeight="1" x14ac:dyDescent="0.2">
      <c r="A14" s="304"/>
      <c r="B14" s="348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</row>
    <row r="15" spans="1:17" ht="15" customHeight="1" x14ac:dyDescent="0.25">
      <c r="A15" s="23" t="s">
        <v>100</v>
      </c>
      <c r="B15" s="349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</row>
    <row r="16" spans="1:17" ht="15" customHeight="1" x14ac:dyDescent="0.2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</row>
    <row r="17" spans="1:17" ht="15" customHeight="1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</row>
    <row r="18" spans="1:17" ht="15.75" x14ac:dyDescent="0.25">
      <c r="A18" s="209" t="s">
        <v>162</v>
      </c>
      <c r="B18" s="210"/>
      <c r="C18" s="210"/>
      <c r="D18" s="210"/>
      <c r="E18" s="210"/>
      <c r="F18" s="210"/>
      <c r="G18" s="210"/>
      <c r="H18" s="210"/>
      <c r="I18" s="210"/>
      <c r="J18" s="210"/>
      <c r="K18" s="23"/>
      <c r="L18" s="23"/>
      <c r="M18" s="23"/>
      <c r="N18" s="23"/>
      <c r="O18" s="23"/>
      <c r="P18" s="473" t="s">
        <v>53</v>
      </c>
      <c r="Q18" s="473"/>
    </row>
    <row r="19" spans="1:17" ht="15" customHeight="1" x14ac:dyDescent="0.2">
      <c r="A19" s="210"/>
      <c r="B19" s="210"/>
      <c r="C19" s="210"/>
      <c r="D19" s="210"/>
      <c r="E19" s="210"/>
      <c r="F19" s="210"/>
      <c r="G19" s="210"/>
      <c r="H19" s="210"/>
      <c r="I19" s="210"/>
      <c r="J19" s="210"/>
      <c r="K19" s="23"/>
      <c r="L19" s="23"/>
      <c r="M19" s="23"/>
      <c r="N19" s="23"/>
      <c r="O19" s="23"/>
      <c r="P19" s="23"/>
      <c r="Q19" s="23"/>
    </row>
    <row r="20" spans="1:17" x14ac:dyDescent="0.2">
      <c r="A20" s="505" t="s">
        <v>165</v>
      </c>
      <c r="B20" s="505"/>
      <c r="C20" s="505"/>
      <c r="D20" s="505"/>
      <c r="E20" s="505"/>
      <c r="F20" s="505"/>
      <c r="G20" s="505"/>
      <c r="H20" s="505"/>
      <c r="I20" s="505"/>
      <c r="J20" s="505"/>
      <c r="K20" s="505"/>
      <c r="L20" s="505"/>
      <c r="M20" s="505"/>
      <c r="N20" s="505"/>
      <c r="O20" s="505"/>
      <c r="P20" s="505"/>
      <c r="Q20" s="505"/>
    </row>
    <row r="21" spans="1:17" x14ac:dyDescent="0.2">
      <c r="A21" s="505" t="s">
        <v>158</v>
      </c>
      <c r="B21" s="505"/>
      <c r="C21" s="505"/>
      <c r="D21" s="505"/>
      <c r="E21" s="505"/>
      <c r="F21" s="505"/>
      <c r="G21" s="505"/>
      <c r="H21" s="505"/>
      <c r="I21" s="505"/>
      <c r="J21" s="505"/>
      <c r="K21" s="505"/>
      <c r="L21" s="505"/>
      <c r="M21" s="505"/>
      <c r="N21" s="505"/>
      <c r="O21" s="505"/>
      <c r="P21" s="505"/>
      <c r="Q21" s="505"/>
    </row>
    <row r="22" spans="1:17" ht="15" customHeight="1" x14ac:dyDescent="0.25">
      <c r="A22" s="209"/>
      <c r="B22" s="259"/>
      <c r="C22" s="259"/>
      <c r="D22" s="259"/>
      <c r="E22" s="259"/>
      <c r="F22" s="259"/>
      <c r="G22" s="259"/>
      <c r="H22" s="259"/>
      <c r="I22" s="259"/>
      <c r="J22" s="259"/>
      <c r="K22" s="23"/>
      <c r="L22" s="23"/>
      <c r="M22" s="23"/>
      <c r="N22" s="23"/>
      <c r="O22" s="23"/>
      <c r="P22" s="23"/>
      <c r="Q22" s="23"/>
    </row>
    <row r="23" spans="1:17" ht="15.75" x14ac:dyDescent="0.25">
      <c r="A23" s="211" t="s">
        <v>213</v>
      </c>
      <c r="B23" s="210"/>
      <c r="C23" s="210"/>
      <c r="D23" s="210"/>
      <c r="E23" s="210"/>
      <c r="F23" s="210"/>
      <c r="G23" s="210"/>
      <c r="H23" s="210"/>
      <c r="I23" s="210"/>
      <c r="J23" s="210"/>
      <c r="K23" s="23"/>
      <c r="L23" s="23"/>
      <c r="M23" s="23"/>
      <c r="N23" s="23"/>
      <c r="O23" s="23"/>
      <c r="P23" s="23"/>
      <c r="Q23" s="23"/>
    </row>
    <row r="24" spans="1:17" ht="15" customHeight="1" thickBot="1" x14ac:dyDescent="0.25">
      <c r="A24" s="235"/>
      <c r="B24" s="236"/>
      <c r="C24" s="236"/>
      <c r="D24" s="236"/>
      <c r="E24" s="236"/>
      <c r="F24" s="236"/>
      <c r="G24" s="236"/>
      <c r="H24" s="236"/>
      <c r="I24" s="236"/>
      <c r="J24" s="236"/>
      <c r="K24" s="236"/>
      <c r="L24" s="235"/>
      <c r="M24" s="235"/>
      <c r="N24" s="235"/>
      <c r="O24" s="235"/>
      <c r="P24" s="235"/>
      <c r="Q24" s="235"/>
    </row>
    <row r="25" spans="1:17" ht="47.25" x14ac:dyDescent="0.25">
      <c r="A25" s="225"/>
      <c r="B25" s="225"/>
      <c r="C25" s="226" t="s">
        <v>1</v>
      </c>
      <c r="D25" s="226" t="s">
        <v>2</v>
      </c>
      <c r="E25" s="226" t="s">
        <v>3</v>
      </c>
      <c r="F25" s="226" t="s">
        <v>4</v>
      </c>
      <c r="G25" s="226" t="s">
        <v>5</v>
      </c>
      <c r="H25" s="226" t="s">
        <v>6</v>
      </c>
      <c r="I25" s="226" t="s">
        <v>17</v>
      </c>
      <c r="J25" s="226" t="s">
        <v>7</v>
      </c>
      <c r="K25" s="226" t="s">
        <v>8</v>
      </c>
      <c r="L25" s="226" t="s">
        <v>9</v>
      </c>
      <c r="M25" s="226" t="s">
        <v>10</v>
      </c>
      <c r="N25" s="226" t="s">
        <v>11</v>
      </c>
      <c r="O25" s="226" t="s">
        <v>12</v>
      </c>
      <c r="P25" s="226" t="s">
        <v>13</v>
      </c>
      <c r="Q25" s="226" t="s">
        <v>14</v>
      </c>
    </row>
    <row r="26" spans="1:17" ht="15" customHeight="1" x14ac:dyDescent="0.2">
      <c r="A26" s="31"/>
      <c r="B26" s="31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ht="15.75" x14ac:dyDescent="0.25">
      <c r="A27" s="31"/>
      <c r="B27" s="218" t="s">
        <v>54</v>
      </c>
      <c r="C27" s="323">
        <f>data!U107</f>
        <v>0</v>
      </c>
      <c r="D27" s="323">
        <f>data!V107</f>
        <v>4.7619047619047619</v>
      </c>
      <c r="E27" s="323">
        <f>data!W107</f>
        <v>0</v>
      </c>
      <c r="F27" s="323">
        <f>data!X107</f>
        <v>11.904761904761903</v>
      </c>
      <c r="G27" s="323">
        <f>data!Y107</f>
        <v>0</v>
      </c>
      <c r="H27" s="323">
        <f>data!Z107</f>
        <v>8.6206896551724146</v>
      </c>
      <c r="I27" s="323">
        <f>data!AA107</f>
        <v>0</v>
      </c>
      <c r="J27" s="323">
        <f>data!AB107</f>
        <v>0</v>
      </c>
      <c r="K27" s="323">
        <f>data!AC107</f>
        <v>8.9743589743589745</v>
      </c>
      <c r="L27" s="323">
        <f>data!AD107</f>
        <v>15.053763440860216</v>
      </c>
      <c r="M27" s="323">
        <f>data!AE107</f>
        <v>0</v>
      </c>
      <c r="N27" s="323">
        <f>data!AF107</f>
        <v>0</v>
      </c>
      <c r="O27" s="323">
        <f>data!AG107</f>
        <v>4.5454545454545459</v>
      </c>
      <c r="P27" s="323">
        <f>data!AH107</f>
        <v>20</v>
      </c>
      <c r="Q27" s="324">
        <f>data!AI107</f>
        <v>6.0553633217993079</v>
      </c>
    </row>
    <row r="28" spans="1:17" ht="15.75" x14ac:dyDescent="0.25">
      <c r="A28" s="31"/>
      <c r="B28" s="218" t="s">
        <v>55</v>
      </c>
      <c r="C28" s="323">
        <f>data!U108</f>
        <v>0</v>
      </c>
      <c r="D28" s="323">
        <f>data!V108</f>
        <v>21.052631578947366</v>
      </c>
      <c r="E28" s="323">
        <f>data!W108</f>
        <v>4.7619047619047619</v>
      </c>
      <c r="F28" s="323">
        <f>data!X108</f>
        <v>0</v>
      </c>
      <c r="G28" s="323">
        <f>data!Y108</f>
        <v>0</v>
      </c>
      <c r="H28" s="323">
        <f>data!Z108</f>
        <v>7.3170731707317067</v>
      </c>
      <c r="I28" s="323">
        <f>data!AA108</f>
        <v>0</v>
      </c>
      <c r="J28" s="323">
        <f>data!AB108</f>
        <v>0</v>
      </c>
      <c r="K28" s="323">
        <f>data!AC108</f>
        <v>4.2553191489361701</v>
      </c>
      <c r="L28" s="323">
        <f>data!AD108</f>
        <v>5.8823529411764701</v>
      </c>
      <c r="M28" s="323">
        <f>data!AE108</f>
        <v>0</v>
      </c>
      <c r="N28" s="323">
        <f>data!AF108</f>
        <v>0</v>
      </c>
      <c r="O28" s="323">
        <f>data!AG108</f>
        <v>3.125</v>
      </c>
      <c r="P28" s="323">
        <f>data!AH108</f>
        <v>0</v>
      </c>
      <c r="Q28" s="324">
        <f>data!AI108</f>
        <v>3.5971223021582732</v>
      </c>
    </row>
    <row r="29" spans="1:17" ht="15.75" x14ac:dyDescent="0.25">
      <c r="A29" s="41"/>
      <c r="B29" s="219" t="s">
        <v>15</v>
      </c>
      <c r="C29" s="323">
        <f>data!U109</f>
        <v>0</v>
      </c>
      <c r="D29" s="323">
        <f>data!V109</f>
        <v>12.5</v>
      </c>
      <c r="E29" s="323">
        <f>data!W109</f>
        <v>2.5</v>
      </c>
      <c r="F29" s="323">
        <f>data!X109</f>
        <v>6.666666666666667</v>
      </c>
      <c r="G29" s="323">
        <f>data!Y109</f>
        <v>0</v>
      </c>
      <c r="H29" s="323">
        <f>data!Z109</f>
        <v>8.0808080808080813</v>
      </c>
      <c r="I29" s="323">
        <f>data!AA109</f>
        <v>0</v>
      </c>
      <c r="J29" s="323">
        <f>data!AB109</f>
        <v>0</v>
      </c>
      <c r="K29" s="323">
        <f>data!AC109</f>
        <v>7.1999999999999993</v>
      </c>
      <c r="L29" s="323">
        <f>data!AD109</f>
        <v>11.180124223602485</v>
      </c>
      <c r="M29" s="323">
        <f>data!AE109</f>
        <v>0</v>
      </c>
      <c r="N29" s="323">
        <f>data!AF109</f>
        <v>0</v>
      </c>
      <c r="O29" s="323">
        <f>data!AG109</f>
        <v>3.9473684210526314</v>
      </c>
      <c r="P29" s="323">
        <f>data!AH109</f>
        <v>11.111111111111111</v>
      </c>
      <c r="Q29" s="324">
        <f>data!AI109</f>
        <v>5.025125628140704</v>
      </c>
    </row>
    <row r="30" spans="1:17" ht="15" customHeight="1" thickBot="1" x14ac:dyDescent="0.25">
      <c r="A30" s="220"/>
      <c r="B30" s="220"/>
      <c r="C30" s="220"/>
      <c r="D30" s="220"/>
      <c r="E30" s="220"/>
      <c r="F30" s="220"/>
      <c r="G30" s="220"/>
      <c r="H30" s="220"/>
      <c r="I30" s="322"/>
      <c r="J30" s="220"/>
      <c r="K30" s="220"/>
      <c r="L30" s="220"/>
      <c r="M30" s="220"/>
      <c r="N30" s="220"/>
      <c r="O30" s="220"/>
      <c r="P30" s="220"/>
      <c r="Q30" s="220"/>
    </row>
    <row r="31" spans="1:17" ht="15" customHeight="1" x14ac:dyDescent="0.2">
      <c r="A31" s="304"/>
      <c r="B31" s="348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</row>
    <row r="32" spans="1:17" ht="15" customHeight="1" x14ac:dyDescent="0.25">
      <c r="A32" s="23" t="s">
        <v>100</v>
      </c>
      <c r="B32" s="349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</row>
    <row r="33" spans="1:17" ht="15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17" ht="15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 ht="15.75" x14ac:dyDescent="0.25">
      <c r="A35" s="212" t="s">
        <v>163</v>
      </c>
      <c r="B35" s="213"/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3"/>
      <c r="N35" s="23"/>
      <c r="O35" s="23"/>
      <c r="P35" s="473" t="s">
        <v>53</v>
      </c>
      <c r="Q35" s="473"/>
    </row>
    <row r="36" spans="1:17" ht="15" customHeight="1" x14ac:dyDescent="0.2">
      <c r="A36" s="213"/>
      <c r="B36" s="213"/>
      <c r="C36" s="213"/>
      <c r="D36" s="213"/>
      <c r="E36" s="213"/>
      <c r="F36" s="213"/>
      <c r="G36" s="213"/>
      <c r="H36" s="213"/>
      <c r="I36" s="213"/>
      <c r="J36" s="213"/>
      <c r="K36" s="213"/>
      <c r="L36" s="213"/>
      <c r="M36" s="23"/>
      <c r="N36" s="23"/>
      <c r="O36" s="23"/>
      <c r="P36" s="23"/>
      <c r="Q36" s="23"/>
    </row>
    <row r="37" spans="1:17" x14ac:dyDescent="0.2">
      <c r="A37" s="503" t="s">
        <v>164</v>
      </c>
      <c r="B37" s="503"/>
      <c r="C37" s="503"/>
      <c r="D37" s="503"/>
      <c r="E37" s="503"/>
      <c r="F37" s="503"/>
      <c r="G37" s="503"/>
      <c r="H37" s="503"/>
      <c r="I37" s="503"/>
      <c r="J37" s="503"/>
      <c r="K37" s="503"/>
      <c r="L37" s="503"/>
      <c r="M37" s="503"/>
      <c r="N37" s="503"/>
      <c r="O37" s="503"/>
      <c r="P37" s="503"/>
      <c r="Q37" s="503"/>
    </row>
    <row r="38" spans="1:17" x14ac:dyDescent="0.2">
      <c r="A38" s="503" t="s">
        <v>158</v>
      </c>
      <c r="B38" s="503"/>
      <c r="C38" s="503"/>
      <c r="D38" s="503"/>
      <c r="E38" s="503"/>
      <c r="F38" s="503"/>
      <c r="G38" s="503"/>
      <c r="H38" s="503"/>
      <c r="I38" s="503"/>
      <c r="J38" s="503"/>
      <c r="K38" s="503"/>
      <c r="L38" s="503"/>
      <c r="M38" s="503"/>
      <c r="N38" s="503"/>
      <c r="O38" s="503"/>
      <c r="P38" s="503"/>
      <c r="Q38" s="503"/>
    </row>
    <row r="39" spans="1:17" ht="15" customHeight="1" x14ac:dyDescent="0.25">
      <c r="A39" s="212"/>
      <c r="B39" s="257"/>
      <c r="C39" s="257"/>
      <c r="D39" s="257"/>
      <c r="E39" s="257"/>
      <c r="F39" s="257"/>
      <c r="G39" s="257"/>
      <c r="H39" s="257"/>
      <c r="I39" s="257"/>
      <c r="J39" s="257"/>
      <c r="K39" s="213"/>
      <c r="L39" s="213"/>
      <c r="M39" s="23"/>
      <c r="N39" s="23"/>
      <c r="O39" s="23"/>
      <c r="P39" s="23"/>
      <c r="Q39" s="23"/>
    </row>
    <row r="40" spans="1:17" ht="15.75" x14ac:dyDescent="0.25">
      <c r="A40" s="214" t="s">
        <v>214</v>
      </c>
      <c r="B40" s="213"/>
      <c r="C40" s="213"/>
      <c r="D40" s="213"/>
      <c r="E40" s="213"/>
      <c r="F40" s="213"/>
      <c r="G40" s="213"/>
      <c r="H40" s="213"/>
      <c r="I40" s="213"/>
      <c r="J40" s="213"/>
      <c r="K40" s="213"/>
      <c r="L40" s="213"/>
      <c r="M40" s="23"/>
      <c r="N40" s="23"/>
      <c r="O40" s="23"/>
      <c r="P40" s="23"/>
      <c r="Q40" s="23"/>
    </row>
    <row r="41" spans="1:17" ht="15" customHeight="1" thickBot="1" x14ac:dyDescent="0.25">
      <c r="A41" s="235"/>
      <c r="B41" s="236"/>
      <c r="C41" s="236"/>
      <c r="D41" s="236"/>
      <c r="E41" s="236"/>
      <c r="F41" s="236"/>
      <c r="G41" s="236"/>
      <c r="H41" s="236"/>
      <c r="I41" s="236"/>
      <c r="J41" s="236"/>
      <c r="K41" s="236"/>
      <c r="L41" s="235"/>
      <c r="M41" s="235"/>
      <c r="N41" s="235"/>
      <c r="O41" s="235"/>
      <c r="P41" s="235"/>
      <c r="Q41" s="235"/>
    </row>
    <row r="42" spans="1:17" ht="47.25" x14ac:dyDescent="0.25">
      <c r="A42" s="225"/>
      <c r="B42" s="225"/>
      <c r="C42" s="226" t="s">
        <v>1</v>
      </c>
      <c r="D42" s="226" t="s">
        <v>2</v>
      </c>
      <c r="E42" s="226" t="s">
        <v>3</v>
      </c>
      <c r="F42" s="226" t="s">
        <v>4</v>
      </c>
      <c r="G42" s="226" t="s">
        <v>5</v>
      </c>
      <c r="H42" s="226" t="s">
        <v>6</v>
      </c>
      <c r="I42" s="226" t="s">
        <v>17</v>
      </c>
      <c r="J42" s="226" t="s">
        <v>7</v>
      </c>
      <c r="K42" s="226" t="s">
        <v>8</v>
      </c>
      <c r="L42" s="226" t="s">
        <v>9</v>
      </c>
      <c r="M42" s="226" t="s">
        <v>10</v>
      </c>
      <c r="N42" s="226" t="s">
        <v>11</v>
      </c>
      <c r="O42" s="226" t="s">
        <v>12</v>
      </c>
      <c r="P42" s="226" t="s">
        <v>13</v>
      </c>
      <c r="Q42" s="226" t="s">
        <v>14</v>
      </c>
    </row>
    <row r="43" spans="1:17" ht="15" customHeight="1" x14ac:dyDescent="0.2">
      <c r="A43" s="31"/>
      <c r="B43" s="31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</row>
    <row r="44" spans="1:17" ht="15.75" x14ac:dyDescent="0.25">
      <c r="A44" s="31"/>
      <c r="B44" s="218" t="s">
        <v>54</v>
      </c>
      <c r="C44" s="323">
        <f>data!U110</f>
        <v>35.135135135135137</v>
      </c>
      <c r="D44" s="323">
        <f>data!V110</f>
        <v>33.333333333333329</v>
      </c>
      <c r="E44" s="323">
        <f>data!W110</f>
        <v>31.578947368421051</v>
      </c>
      <c r="F44" s="323">
        <f>data!X110</f>
        <v>33.333333333333329</v>
      </c>
      <c r="G44" s="323">
        <f>data!Y110</f>
        <v>28.947368421052634</v>
      </c>
      <c r="H44" s="323">
        <f>data!Z110</f>
        <v>25.862068965517242</v>
      </c>
      <c r="I44" s="323">
        <f>data!AA110</f>
        <v>39.215686274509807</v>
      </c>
      <c r="J44" s="323">
        <f>data!AB110</f>
        <v>35.135135135135137</v>
      </c>
      <c r="K44" s="323">
        <f>data!AC110</f>
        <v>34.615384615384613</v>
      </c>
      <c r="L44" s="323">
        <f>data!AD110</f>
        <v>25.806451612903224</v>
      </c>
      <c r="M44" s="323">
        <f>data!AE110</f>
        <v>0</v>
      </c>
      <c r="N44" s="323">
        <f>data!AF110</f>
        <v>0</v>
      </c>
      <c r="O44" s="323">
        <f>data!AG110</f>
        <v>31.818181818181817</v>
      </c>
      <c r="P44" s="323">
        <f>data!AH110</f>
        <v>40</v>
      </c>
      <c r="Q44" s="324">
        <f>data!AI110</f>
        <v>32.179930795847753</v>
      </c>
    </row>
    <row r="45" spans="1:17" ht="15.75" x14ac:dyDescent="0.25">
      <c r="A45" s="31"/>
      <c r="B45" s="218" t="s">
        <v>55</v>
      </c>
      <c r="C45" s="323">
        <f>data!U111</f>
        <v>7.1428571428571423</v>
      </c>
      <c r="D45" s="323">
        <f>data!V111</f>
        <v>26.315789473684209</v>
      </c>
      <c r="E45" s="323">
        <f>data!W111</f>
        <v>28.571428571428569</v>
      </c>
      <c r="F45" s="323">
        <f>data!X111</f>
        <v>21.212121212121211</v>
      </c>
      <c r="G45" s="323">
        <f>data!Y111</f>
        <v>18.75</v>
      </c>
      <c r="H45" s="323">
        <f>data!Z111</f>
        <v>14.634146341463413</v>
      </c>
      <c r="I45" s="323">
        <f>data!AA111</f>
        <v>13.333333333333334</v>
      </c>
      <c r="J45" s="323">
        <f>data!AB111</f>
        <v>31.03448275862069</v>
      </c>
      <c r="K45" s="323">
        <f>data!AC111</f>
        <v>21.276595744680851</v>
      </c>
      <c r="L45" s="323">
        <f>data!AD111</f>
        <v>25</v>
      </c>
      <c r="M45" s="323">
        <f>data!AE111</f>
        <v>0</v>
      </c>
      <c r="N45" s="323">
        <f>data!AF111</f>
        <v>0</v>
      </c>
      <c r="O45" s="323">
        <f>data!AG111</f>
        <v>25</v>
      </c>
      <c r="P45" s="323">
        <f>data!AH111</f>
        <v>0</v>
      </c>
      <c r="Q45" s="324">
        <f>data!AI111</f>
        <v>20.14388489208633</v>
      </c>
    </row>
    <row r="46" spans="1:17" ht="15.75" x14ac:dyDescent="0.25">
      <c r="A46" s="41"/>
      <c r="B46" s="219" t="s">
        <v>15</v>
      </c>
      <c r="C46" s="323">
        <f>data!U112</f>
        <v>23.076923076923077</v>
      </c>
      <c r="D46" s="323">
        <f>data!V112</f>
        <v>30</v>
      </c>
      <c r="E46" s="323">
        <f>data!W112</f>
        <v>30</v>
      </c>
      <c r="F46" s="323">
        <f>data!X112</f>
        <v>28.000000000000004</v>
      </c>
      <c r="G46" s="323">
        <f>data!Y112</f>
        <v>24.285714285714285</v>
      </c>
      <c r="H46" s="323">
        <f>data!Z112</f>
        <v>21.212121212121211</v>
      </c>
      <c r="I46" s="323">
        <f>data!AA112</f>
        <v>29.629629629629626</v>
      </c>
      <c r="J46" s="323">
        <f>data!AB112</f>
        <v>33.333333333333329</v>
      </c>
      <c r="K46" s="323">
        <f>data!AC112</f>
        <v>29.599999999999998</v>
      </c>
      <c r="L46" s="323">
        <f>data!AD112</f>
        <v>25.465838509316768</v>
      </c>
      <c r="M46" s="323">
        <f>data!AE112</f>
        <v>0</v>
      </c>
      <c r="N46" s="323">
        <f>data!AF112</f>
        <v>0</v>
      </c>
      <c r="O46" s="323">
        <f>data!AG112</f>
        <v>28.947368421052634</v>
      </c>
      <c r="P46" s="323">
        <f>data!AH112</f>
        <v>22.222222222222221</v>
      </c>
      <c r="Q46" s="324">
        <f>data!AI112</f>
        <v>27.1356783919598</v>
      </c>
    </row>
    <row r="47" spans="1:17" ht="15" customHeight="1" thickBot="1" x14ac:dyDescent="0.25">
      <c r="A47" s="220"/>
      <c r="B47" s="220"/>
      <c r="C47" s="220"/>
      <c r="D47" s="220"/>
      <c r="E47" s="220"/>
      <c r="F47" s="220"/>
      <c r="G47" s="220"/>
      <c r="H47" s="220"/>
      <c r="I47" s="220"/>
      <c r="J47" s="220"/>
      <c r="K47" s="220"/>
      <c r="L47" s="220"/>
      <c r="M47" s="220"/>
      <c r="N47" s="220"/>
      <c r="O47" s="220"/>
      <c r="P47" s="220"/>
      <c r="Q47" s="220"/>
    </row>
    <row r="48" spans="1:17" ht="15" customHeight="1" x14ac:dyDescent="0.2">
      <c r="A48" s="304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23"/>
      <c r="P48" s="41"/>
      <c r="Q48" s="41"/>
    </row>
    <row r="49" spans="1:17" ht="15" customHeight="1" x14ac:dyDescent="0.2">
      <c r="A49" s="23" t="s">
        <v>100</v>
      </c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476" t="s">
        <v>89</v>
      </c>
      <c r="P49" s="476"/>
      <c r="Q49" s="476"/>
    </row>
    <row r="50" spans="1:17" ht="1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</row>
    <row r="51" spans="1:17" ht="15.75" x14ac:dyDescent="0.25">
      <c r="A51" s="215" t="s">
        <v>215</v>
      </c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</row>
    <row r="52" spans="1:17" ht="1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</row>
    <row r="53" spans="1:17" ht="1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ht="1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</row>
    <row r="55" spans="1:17" ht="15" customHeight="1" x14ac:dyDescent="0.2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</row>
    <row r="56" spans="1:17" ht="15" customHeight="1" x14ac:dyDescent="0.2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</row>
    <row r="57" spans="1:17" ht="15" customHeight="1" x14ac:dyDescent="0.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17" ht="15" customHeight="1" x14ac:dyDescent="0.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17" ht="15" customHeight="1" x14ac:dyDescent="0.2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</row>
    <row r="60" spans="1:17" ht="15" customHeight="1" x14ac:dyDescent="0.2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17" ht="15" customHeight="1" x14ac:dyDescent="0.2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</row>
    <row r="62" spans="1:17" ht="15" customHeight="1" x14ac:dyDescent="0.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17" ht="15" customHeight="1" x14ac:dyDescent="0.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17" ht="15" customHeight="1" x14ac:dyDescent="0.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ht="15" customHeight="1" x14ac:dyDescent="0.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ht="15" customHeight="1" x14ac:dyDescent="0.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ht="1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ht="15" customHeight="1" x14ac:dyDescent="0.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ht="1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ht="1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ht="1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ht="1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ht="1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ht="1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ht="1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ht="1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ht="1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ht="1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ht="1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ht="1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" customHeight="1" x14ac:dyDescent="0.2">
      <c r="A83" s="2"/>
      <c r="B83" s="2"/>
      <c r="C83" s="2"/>
      <c r="D83" s="2"/>
      <c r="E83" s="2"/>
      <c r="F83" s="2"/>
    </row>
  </sheetData>
  <mergeCells count="10">
    <mergeCell ref="O49:Q49"/>
    <mergeCell ref="A38:Q38"/>
    <mergeCell ref="P1:Q1"/>
    <mergeCell ref="A3:Q3"/>
    <mergeCell ref="A4:Q4"/>
    <mergeCell ref="P18:Q18"/>
    <mergeCell ref="P35:Q35"/>
    <mergeCell ref="A20:Q20"/>
    <mergeCell ref="A21:Q21"/>
    <mergeCell ref="A37:Q37"/>
  </mergeCells>
  <hyperlinks>
    <hyperlink ref="P1:Q1" location="KPI_list!A1" display="back to KPI list"/>
    <hyperlink ref="P18:Q18" location="KPI_list!A1" display="back to KPI list"/>
    <hyperlink ref="P35:Q35" location="KPI_list!A1" display="back to KPI list"/>
  </hyperlinks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zoomScale="80" zoomScaleNormal="80" workbookViewId="0"/>
  </sheetViews>
  <sheetFormatPr defaultColWidth="9.140625" defaultRowHeight="15" x14ac:dyDescent="0.2"/>
  <cols>
    <col min="1" max="1" width="9.140625" style="383" collapsed="1"/>
    <col min="2" max="2" width="28.42578125" style="383" customWidth="1" collapsed="1"/>
    <col min="3" max="3" width="10.42578125" style="383" bestFit="1" customWidth="1" collapsed="1"/>
    <col min="4" max="4" width="11.140625" style="383" customWidth="1" collapsed="1"/>
    <col min="5" max="5" width="19.140625" style="383" customWidth="1" collapsed="1"/>
    <col min="6" max="6" width="19.5703125" style="383" customWidth="1" collapsed="1"/>
    <col min="7" max="7" width="14.5703125" style="383" customWidth="1" collapsed="1"/>
    <col min="8" max="8" width="11.85546875" style="383" customWidth="1" collapsed="1"/>
    <col min="9" max="9" width="12.5703125" style="383" customWidth="1" collapsed="1"/>
    <col min="10" max="10" width="14.85546875" style="383" customWidth="1" collapsed="1"/>
    <col min="11" max="11" width="12.140625" style="383" customWidth="1" collapsed="1"/>
    <col min="12" max="16384" width="9.140625" style="383" collapsed="1"/>
  </cols>
  <sheetData>
    <row r="1" spans="1:14" ht="15.75" x14ac:dyDescent="0.25">
      <c r="A1" s="314" t="s">
        <v>428</v>
      </c>
      <c r="B1" s="382"/>
      <c r="C1" s="382"/>
      <c r="D1" s="382"/>
      <c r="E1" s="382"/>
      <c r="F1" s="382"/>
      <c r="G1" s="382"/>
      <c r="H1" s="382"/>
      <c r="I1" s="382"/>
      <c r="J1" s="382"/>
      <c r="K1" s="382"/>
      <c r="L1" s="382"/>
      <c r="M1" s="382"/>
      <c r="N1" s="382"/>
    </row>
    <row r="2" spans="1:14" x14ac:dyDescent="0.2">
      <c r="A2" s="382"/>
      <c r="B2" s="382"/>
      <c r="C2" s="382"/>
      <c r="D2" s="382"/>
      <c r="E2" s="382"/>
      <c r="F2" s="382"/>
      <c r="G2" s="382"/>
      <c r="H2" s="382"/>
      <c r="I2" s="382"/>
      <c r="J2" s="382"/>
      <c r="K2" s="382"/>
      <c r="L2" s="382"/>
      <c r="M2" s="382"/>
      <c r="N2" s="382"/>
    </row>
    <row r="3" spans="1:14" ht="16.5" thickBot="1" x14ac:dyDescent="0.3">
      <c r="A3" s="204" t="s">
        <v>336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</row>
    <row r="4" spans="1:14" ht="34.5" customHeight="1" x14ac:dyDescent="0.2">
      <c r="A4" s="384"/>
      <c r="B4" s="384" t="s">
        <v>337</v>
      </c>
      <c r="C4" s="385" t="s">
        <v>54</v>
      </c>
      <c r="D4" s="385" t="s">
        <v>55</v>
      </c>
      <c r="E4" s="385" t="s">
        <v>338</v>
      </c>
      <c r="F4" s="382"/>
      <c r="G4" s="382"/>
      <c r="H4" s="382"/>
      <c r="I4" s="382"/>
      <c r="J4" s="382"/>
      <c r="K4" s="382"/>
      <c r="L4" s="382"/>
      <c r="M4" s="382"/>
      <c r="N4" s="382"/>
    </row>
    <row r="5" spans="1:14" ht="15.75" x14ac:dyDescent="0.25">
      <c r="A5" s="382"/>
      <c r="B5" s="382" t="s">
        <v>339</v>
      </c>
      <c r="C5" s="433">
        <v>53420</v>
      </c>
      <c r="D5" s="433">
        <v>56617</v>
      </c>
      <c r="E5" s="436">
        <f t="shared" ref="E5:E18" si="0">C5+D5</f>
        <v>110037</v>
      </c>
      <c r="F5" s="382"/>
      <c r="G5" s="382"/>
      <c r="H5" s="382"/>
      <c r="I5" s="382"/>
      <c r="J5" s="382"/>
      <c r="K5" s="382"/>
      <c r="L5" s="382"/>
      <c r="M5" s="382"/>
      <c r="N5" s="382"/>
    </row>
    <row r="6" spans="1:14" ht="15.75" x14ac:dyDescent="0.25">
      <c r="A6" s="382"/>
      <c r="B6" s="382" t="s">
        <v>2</v>
      </c>
      <c r="C6" s="433">
        <v>18367</v>
      </c>
      <c r="D6" s="433">
        <v>18696</v>
      </c>
      <c r="E6" s="436">
        <f t="shared" si="0"/>
        <v>37063</v>
      </c>
      <c r="F6" s="382"/>
      <c r="G6" s="382"/>
      <c r="H6" s="382"/>
      <c r="I6" s="382"/>
      <c r="J6" s="382"/>
      <c r="K6" s="382"/>
      <c r="L6" s="382"/>
      <c r="M6" s="382"/>
      <c r="N6" s="382"/>
    </row>
    <row r="7" spans="1:14" ht="15.75" x14ac:dyDescent="0.25">
      <c r="A7" s="382"/>
      <c r="B7" s="382" t="s">
        <v>340</v>
      </c>
      <c r="C7" s="433">
        <v>22944</v>
      </c>
      <c r="D7" s="433">
        <v>23648</v>
      </c>
      <c r="E7" s="436">
        <f t="shared" si="0"/>
        <v>46592</v>
      </c>
      <c r="F7" s="382"/>
      <c r="G7" s="382"/>
      <c r="H7" s="382"/>
      <c r="I7" s="382"/>
      <c r="J7" s="382"/>
      <c r="K7" s="382"/>
      <c r="L7" s="382"/>
      <c r="M7" s="382"/>
      <c r="N7" s="382"/>
    </row>
    <row r="8" spans="1:14" ht="15.75" x14ac:dyDescent="0.25">
      <c r="A8" s="382"/>
      <c r="B8" s="382" t="s">
        <v>4</v>
      </c>
      <c r="C8" s="433">
        <v>49147</v>
      </c>
      <c r="D8" s="433">
        <v>51058</v>
      </c>
      <c r="E8" s="436">
        <f t="shared" si="0"/>
        <v>100205</v>
      </c>
      <c r="F8" s="382"/>
      <c r="G8" s="382"/>
      <c r="H8" s="382"/>
      <c r="I8" s="382"/>
      <c r="J8" s="382"/>
      <c r="K8" s="382"/>
      <c r="L8" s="382"/>
      <c r="M8" s="382"/>
      <c r="N8" s="382"/>
    </row>
    <row r="9" spans="1:14" ht="15.75" x14ac:dyDescent="0.25">
      <c r="A9" s="382"/>
      <c r="B9" s="382" t="s">
        <v>5</v>
      </c>
      <c r="C9" s="433">
        <v>40652</v>
      </c>
      <c r="D9" s="433">
        <v>42302</v>
      </c>
      <c r="E9" s="436">
        <f t="shared" si="0"/>
        <v>82954</v>
      </c>
      <c r="F9" s="382"/>
      <c r="G9" s="382"/>
      <c r="H9" s="382"/>
      <c r="I9" s="382"/>
      <c r="J9" s="382"/>
      <c r="K9" s="382"/>
      <c r="L9" s="382"/>
      <c r="M9" s="382"/>
      <c r="N9" s="382"/>
    </row>
    <row r="10" spans="1:14" ht="15.75" x14ac:dyDescent="0.25">
      <c r="A10" s="382"/>
      <c r="B10" s="382" t="s">
        <v>6</v>
      </c>
      <c r="C10" s="433">
        <v>73430</v>
      </c>
      <c r="D10" s="433">
        <v>72786</v>
      </c>
      <c r="E10" s="436">
        <f t="shared" si="0"/>
        <v>146216</v>
      </c>
      <c r="F10" s="382"/>
      <c r="G10" s="382"/>
      <c r="H10" s="382"/>
      <c r="I10" s="382"/>
      <c r="J10" s="382"/>
      <c r="K10" s="382"/>
      <c r="L10" s="382"/>
      <c r="M10" s="382"/>
      <c r="N10" s="382"/>
    </row>
    <row r="11" spans="1:14" ht="15.75" x14ac:dyDescent="0.25">
      <c r="A11" s="382"/>
      <c r="B11" s="382" t="s">
        <v>341</v>
      </c>
      <c r="C11" s="433">
        <v>148755</v>
      </c>
      <c r="D11" s="433">
        <v>151240</v>
      </c>
      <c r="E11" s="436">
        <f t="shared" si="0"/>
        <v>299995</v>
      </c>
      <c r="F11" s="382"/>
      <c r="G11" s="382"/>
      <c r="H11" s="382"/>
      <c r="I11" s="382"/>
      <c r="J11" s="382"/>
      <c r="K11" s="382"/>
      <c r="L11" s="382"/>
      <c r="M11" s="382"/>
      <c r="N11" s="382"/>
    </row>
    <row r="12" spans="1:14" ht="15.75" x14ac:dyDescent="0.25">
      <c r="A12" s="382"/>
      <c r="B12" s="382" t="s">
        <v>7</v>
      </c>
      <c r="C12" s="433">
        <v>49214</v>
      </c>
      <c r="D12" s="433">
        <v>50007</v>
      </c>
      <c r="E12" s="436">
        <f t="shared" si="0"/>
        <v>99221</v>
      </c>
      <c r="F12" s="382"/>
      <c r="G12" s="382"/>
      <c r="H12" s="382"/>
      <c r="I12" s="382"/>
      <c r="J12" s="382"/>
      <c r="K12" s="382"/>
      <c r="L12" s="382"/>
      <c r="M12" s="382"/>
      <c r="N12" s="382"/>
    </row>
    <row r="13" spans="1:14" ht="15.75" x14ac:dyDescent="0.25">
      <c r="A13" s="382"/>
      <c r="B13" s="382" t="s">
        <v>8</v>
      </c>
      <c r="C13" s="433">
        <v>89294</v>
      </c>
      <c r="D13" s="433">
        <v>92266</v>
      </c>
      <c r="E13" s="436">
        <f t="shared" si="0"/>
        <v>181560</v>
      </c>
      <c r="F13" s="382"/>
      <c r="G13" s="382"/>
      <c r="H13" s="382"/>
      <c r="I13" s="382"/>
      <c r="J13" s="382"/>
      <c r="K13" s="382"/>
      <c r="L13" s="382"/>
      <c r="M13" s="382"/>
      <c r="N13" s="382"/>
    </row>
    <row r="14" spans="1:14" ht="15.75" x14ac:dyDescent="0.25">
      <c r="A14" s="382"/>
      <c r="B14" s="382" t="s">
        <v>9</v>
      </c>
      <c r="C14" s="433">
        <v>105494</v>
      </c>
      <c r="D14" s="433">
        <v>108090</v>
      </c>
      <c r="E14" s="436">
        <f t="shared" si="0"/>
        <v>213584</v>
      </c>
      <c r="F14" s="382"/>
      <c r="G14" s="382"/>
      <c r="H14" s="382"/>
      <c r="I14" s="382"/>
      <c r="J14" s="382"/>
      <c r="K14" s="382"/>
      <c r="L14" s="382"/>
      <c r="M14" s="382"/>
      <c r="N14" s="382"/>
    </row>
    <row r="15" spans="1:14" ht="15.75" x14ac:dyDescent="0.25">
      <c r="A15" s="382"/>
      <c r="B15" s="382" t="s">
        <v>10</v>
      </c>
      <c r="C15" s="433">
        <v>3367</v>
      </c>
      <c r="D15" s="433">
        <v>3311</v>
      </c>
      <c r="E15" s="436">
        <f t="shared" si="0"/>
        <v>6678</v>
      </c>
      <c r="F15" s="382"/>
      <c r="G15" s="382"/>
      <c r="H15" s="382"/>
      <c r="I15" s="382"/>
      <c r="J15" s="382"/>
      <c r="K15" s="382"/>
      <c r="L15" s="382"/>
      <c r="M15" s="382"/>
      <c r="N15" s="382"/>
    </row>
    <row r="16" spans="1:14" ht="15.75" x14ac:dyDescent="0.25">
      <c r="A16" s="382"/>
      <c r="B16" s="382" t="s">
        <v>11</v>
      </c>
      <c r="C16" s="433">
        <v>3181</v>
      </c>
      <c r="D16" s="433">
        <v>3089</v>
      </c>
      <c r="E16" s="436">
        <f t="shared" si="0"/>
        <v>6270</v>
      </c>
      <c r="F16" s="382"/>
      <c r="G16" s="382"/>
      <c r="H16" s="382"/>
      <c r="I16" s="382"/>
      <c r="J16" s="382"/>
      <c r="K16" s="382"/>
      <c r="L16" s="382"/>
      <c r="M16" s="382"/>
      <c r="N16" s="382"/>
    </row>
    <row r="17" spans="1:14" ht="15.75" x14ac:dyDescent="0.25">
      <c r="A17" s="382"/>
      <c r="B17" s="382" t="s">
        <v>12</v>
      </c>
      <c r="C17" s="433">
        <v>54407</v>
      </c>
      <c r="D17" s="433">
        <v>55416</v>
      </c>
      <c r="E17" s="436">
        <f t="shared" si="0"/>
        <v>109823</v>
      </c>
      <c r="F17" s="382"/>
      <c r="G17" s="382"/>
      <c r="H17" s="382"/>
      <c r="I17" s="382"/>
      <c r="J17" s="382"/>
      <c r="K17" s="382"/>
      <c r="L17" s="382"/>
      <c r="M17" s="382"/>
      <c r="N17" s="382"/>
    </row>
    <row r="18" spans="1:14" ht="15.75" x14ac:dyDescent="0.25">
      <c r="A18" s="389"/>
      <c r="B18" s="389" t="s">
        <v>13</v>
      </c>
      <c r="C18" s="434">
        <v>4150</v>
      </c>
      <c r="D18" s="434">
        <v>3952</v>
      </c>
      <c r="E18" s="454">
        <f t="shared" si="0"/>
        <v>8102</v>
      </c>
      <c r="F18" s="382"/>
      <c r="G18" s="382"/>
      <c r="H18" s="382"/>
      <c r="I18" s="382"/>
      <c r="J18" s="382"/>
      <c r="K18" s="382"/>
      <c r="L18" s="382"/>
      <c r="M18" s="382"/>
      <c r="N18" s="382"/>
    </row>
    <row r="19" spans="1:14" ht="16.5" thickBot="1" x14ac:dyDescent="0.3">
      <c r="A19" s="390"/>
      <c r="B19" s="390" t="s">
        <v>14</v>
      </c>
      <c r="C19" s="435">
        <f>SUM(C5:C18)</f>
        <v>715822</v>
      </c>
      <c r="D19" s="435">
        <f>SUM(D5:D18)</f>
        <v>732478</v>
      </c>
      <c r="E19" s="437">
        <f t="shared" ref="E19" si="1">C19+D19</f>
        <v>1448300</v>
      </c>
      <c r="F19" s="382"/>
      <c r="G19" s="382"/>
      <c r="H19" s="382"/>
      <c r="I19" s="382"/>
      <c r="J19" s="382"/>
      <c r="K19" s="382"/>
      <c r="L19" s="382"/>
      <c r="M19" s="382"/>
      <c r="N19" s="382"/>
    </row>
    <row r="20" spans="1:14" x14ac:dyDescent="0.2">
      <c r="A20" s="382"/>
      <c r="B20" s="382"/>
      <c r="C20" s="382"/>
      <c r="D20" s="382"/>
      <c r="E20" s="382"/>
      <c r="F20" s="382"/>
      <c r="G20" s="382"/>
      <c r="H20" s="382"/>
      <c r="I20" s="382"/>
      <c r="J20" s="382"/>
      <c r="K20" s="382"/>
      <c r="L20" s="382"/>
      <c r="M20" s="382"/>
      <c r="N20" s="382"/>
    </row>
    <row r="21" spans="1:14" x14ac:dyDescent="0.2">
      <c r="A21" s="382"/>
      <c r="B21" s="382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</row>
    <row r="22" spans="1:14" ht="15.75" x14ac:dyDescent="0.25">
      <c r="A22" s="391" t="s">
        <v>356</v>
      </c>
      <c r="B22" s="382"/>
      <c r="C22" s="382"/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</row>
    <row r="23" spans="1:14" x14ac:dyDescent="0.2">
      <c r="A23" s="382"/>
      <c r="B23" s="382"/>
      <c r="C23" s="382"/>
      <c r="D23" s="382"/>
      <c r="E23" s="382"/>
      <c r="F23" s="382"/>
      <c r="G23" s="382"/>
      <c r="H23" s="382"/>
      <c r="I23" s="382"/>
      <c r="J23" s="382"/>
      <c r="K23" s="382"/>
      <c r="L23" s="382"/>
      <c r="M23" s="382"/>
      <c r="N23" s="382"/>
    </row>
    <row r="24" spans="1:14" x14ac:dyDescent="0.2">
      <c r="A24" s="382"/>
      <c r="B24" s="382"/>
      <c r="C24" s="382"/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</row>
    <row r="25" spans="1:14" x14ac:dyDescent="0.2">
      <c r="A25" s="382"/>
      <c r="B25" s="382"/>
      <c r="C25" s="382"/>
      <c r="D25" s="382"/>
      <c r="E25" s="382"/>
      <c r="F25" s="382"/>
      <c r="G25" s="382"/>
      <c r="H25" s="382"/>
      <c r="I25" s="382"/>
      <c r="J25" s="382"/>
      <c r="K25" s="382"/>
      <c r="L25" s="382"/>
      <c r="M25" s="382"/>
      <c r="N25" s="382"/>
    </row>
    <row r="26" spans="1:14" x14ac:dyDescent="0.2">
      <c r="A26" s="382"/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</row>
    <row r="27" spans="1:14" x14ac:dyDescent="0.2">
      <c r="A27" s="382"/>
      <c r="B27" s="382"/>
      <c r="C27" s="382"/>
      <c r="D27" s="382"/>
      <c r="E27" s="382"/>
      <c r="F27" s="382"/>
      <c r="G27" s="382"/>
      <c r="H27" s="382"/>
      <c r="I27" s="382"/>
      <c r="J27" s="382"/>
      <c r="K27" s="382"/>
      <c r="L27" s="382"/>
      <c r="M27" s="382"/>
      <c r="N27" s="382"/>
    </row>
    <row r="28" spans="1:14" x14ac:dyDescent="0.2">
      <c r="A28" s="382"/>
      <c r="B28" s="382"/>
      <c r="C28" s="382"/>
      <c r="D28" s="382"/>
      <c r="E28" s="382"/>
      <c r="F28" s="382"/>
      <c r="G28" s="382"/>
      <c r="H28" s="382"/>
      <c r="I28" s="382"/>
      <c r="J28" s="382"/>
      <c r="K28" s="382"/>
      <c r="L28" s="382"/>
      <c r="M28" s="382"/>
      <c r="N28" s="382"/>
    </row>
    <row r="29" spans="1:14" x14ac:dyDescent="0.2">
      <c r="A29" s="382"/>
      <c r="B29" s="382"/>
      <c r="C29" s="382"/>
      <c r="D29" s="382"/>
      <c r="E29" s="382"/>
      <c r="F29" s="382"/>
      <c r="G29" s="382"/>
      <c r="H29" s="382"/>
      <c r="I29" s="382"/>
      <c r="J29" s="382"/>
      <c r="K29" s="382"/>
      <c r="L29" s="382"/>
      <c r="M29" s="382"/>
      <c r="N29" s="382"/>
    </row>
    <row r="30" spans="1:14" x14ac:dyDescent="0.2">
      <c r="A30" s="382"/>
      <c r="B30" s="382"/>
      <c r="C30" s="382"/>
      <c r="D30" s="382"/>
      <c r="E30" s="382"/>
      <c r="F30" s="382"/>
      <c r="G30" s="382"/>
      <c r="H30" s="382"/>
      <c r="I30" s="382"/>
      <c r="J30" s="382"/>
      <c r="K30" s="382"/>
      <c r="L30" s="382"/>
      <c r="M30" s="382"/>
      <c r="N30" s="382"/>
    </row>
    <row r="31" spans="1:14" x14ac:dyDescent="0.2">
      <c r="A31" s="382"/>
      <c r="B31" s="382"/>
      <c r="C31" s="382"/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</row>
    <row r="32" spans="1:14" x14ac:dyDescent="0.2">
      <c r="A32" s="382"/>
      <c r="B32" s="382"/>
      <c r="C32" s="382"/>
      <c r="D32" s="382"/>
      <c r="E32" s="382"/>
      <c r="F32" s="382"/>
      <c r="G32" s="382"/>
      <c r="H32" s="382"/>
      <c r="I32" s="382"/>
      <c r="J32" s="382"/>
      <c r="K32" s="382"/>
      <c r="L32" s="382"/>
      <c r="M32" s="382"/>
      <c r="N32" s="382"/>
    </row>
    <row r="33" spans="1:14" x14ac:dyDescent="0.2">
      <c r="A33" s="382"/>
      <c r="B33" s="382"/>
      <c r="C33" s="382"/>
      <c r="D33" s="382"/>
      <c r="E33" s="382"/>
      <c r="F33" s="382"/>
      <c r="G33" s="382"/>
      <c r="H33" s="382"/>
      <c r="I33" s="382"/>
      <c r="J33" s="382"/>
      <c r="K33" s="382"/>
      <c r="L33" s="382"/>
      <c r="M33" s="382"/>
      <c r="N33" s="382"/>
    </row>
    <row r="34" spans="1:14" x14ac:dyDescent="0.2">
      <c r="A34" s="382"/>
      <c r="B34" s="382"/>
      <c r="C34" s="382"/>
      <c r="D34" s="382"/>
      <c r="E34" s="382"/>
      <c r="F34" s="382"/>
      <c r="G34" s="382"/>
      <c r="H34" s="382"/>
      <c r="I34" s="382"/>
      <c r="J34" s="382"/>
      <c r="K34" s="382"/>
      <c r="L34" s="382"/>
      <c r="M34" s="382"/>
      <c r="N34" s="382"/>
    </row>
    <row r="35" spans="1:14" x14ac:dyDescent="0.2">
      <c r="A35" s="382"/>
      <c r="B35" s="382"/>
      <c r="C35" s="382"/>
      <c r="D35" s="382"/>
      <c r="E35" s="382"/>
      <c r="F35" s="382"/>
      <c r="G35" s="382"/>
      <c r="H35" s="382"/>
      <c r="I35" s="382"/>
      <c r="J35" s="382"/>
      <c r="K35" s="382"/>
      <c r="L35" s="382"/>
      <c r="M35" s="382"/>
      <c r="N35" s="382"/>
    </row>
    <row r="36" spans="1:14" x14ac:dyDescent="0.2">
      <c r="A36" s="382"/>
      <c r="B36" s="382"/>
      <c r="C36" s="382"/>
      <c r="D36" s="382"/>
      <c r="E36" s="382"/>
      <c r="F36" s="382"/>
      <c r="G36" s="382"/>
      <c r="H36" s="382"/>
      <c r="I36" s="382"/>
      <c r="J36" s="382"/>
      <c r="K36" s="382"/>
      <c r="L36" s="382"/>
      <c r="M36" s="382"/>
      <c r="N36" s="382"/>
    </row>
    <row r="37" spans="1:14" x14ac:dyDescent="0.2">
      <c r="A37" s="382"/>
      <c r="B37" s="382"/>
      <c r="C37" s="382"/>
      <c r="D37" s="382"/>
      <c r="E37" s="382"/>
      <c r="F37" s="382"/>
      <c r="G37" s="382"/>
      <c r="H37" s="382"/>
      <c r="I37" s="382"/>
      <c r="J37" s="382"/>
      <c r="K37" s="382"/>
      <c r="L37" s="382"/>
      <c r="M37" s="382"/>
      <c r="N37" s="382"/>
    </row>
    <row r="38" spans="1:14" x14ac:dyDescent="0.2">
      <c r="A38" s="382"/>
      <c r="B38" s="382"/>
      <c r="C38" s="382"/>
      <c r="D38" s="382"/>
      <c r="E38" s="382"/>
      <c r="F38" s="382"/>
      <c r="G38" s="382"/>
      <c r="H38" s="382"/>
      <c r="I38" s="382"/>
      <c r="J38" s="382"/>
      <c r="K38" s="382"/>
      <c r="L38" s="382"/>
      <c r="M38" s="382"/>
      <c r="N38" s="382"/>
    </row>
    <row r="39" spans="1:14" x14ac:dyDescent="0.2">
      <c r="A39" s="382"/>
      <c r="B39" s="382"/>
      <c r="C39" s="382"/>
      <c r="D39" s="382"/>
      <c r="E39" s="382"/>
      <c r="F39" s="382"/>
      <c r="G39" s="382"/>
      <c r="H39" s="382"/>
      <c r="I39" s="382"/>
      <c r="J39" s="382"/>
      <c r="K39" s="382"/>
      <c r="L39" s="382"/>
      <c r="M39" s="382"/>
      <c r="N39" s="382"/>
    </row>
    <row r="40" spans="1:14" x14ac:dyDescent="0.2">
      <c r="A40" s="382"/>
      <c r="B40" s="382"/>
      <c r="C40" s="382"/>
      <c r="D40" s="382"/>
      <c r="E40" s="382"/>
      <c r="F40" s="382"/>
      <c r="G40" s="382"/>
      <c r="H40" s="382"/>
      <c r="I40" s="382"/>
      <c r="J40" s="382"/>
      <c r="K40" s="382"/>
      <c r="L40" s="382"/>
      <c r="M40" s="382"/>
      <c r="N40" s="382"/>
    </row>
    <row r="41" spans="1:14" x14ac:dyDescent="0.2">
      <c r="A41" s="382"/>
      <c r="B41" s="382"/>
      <c r="C41" s="382"/>
      <c r="D41" s="382"/>
      <c r="E41" s="382"/>
      <c r="F41" s="382"/>
      <c r="G41" s="382"/>
      <c r="H41" s="382"/>
      <c r="I41" s="382"/>
      <c r="J41" s="382"/>
      <c r="K41" s="382"/>
      <c r="L41" s="382"/>
      <c r="M41" s="382"/>
      <c r="N41" s="382"/>
    </row>
    <row r="42" spans="1:14" x14ac:dyDescent="0.2">
      <c r="A42" s="382"/>
      <c r="B42" s="382"/>
      <c r="C42" s="382"/>
      <c r="D42" s="382"/>
      <c r="E42" s="382"/>
      <c r="F42" s="382"/>
      <c r="G42" s="382"/>
      <c r="H42" s="382"/>
      <c r="I42" s="382"/>
      <c r="J42" s="382"/>
      <c r="K42" s="382"/>
      <c r="L42" s="382"/>
      <c r="M42" s="382"/>
      <c r="N42" s="382"/>
    </row>
    <row r="43" spans="1:14" x14ac:dyDescent="0.2">
      <c r="A43" s="382"/>
      <c r="B43" s="382"/>
      <c r="C43" s="382"/>
      <c r="D43" s="382"/>
      <c r="E43" s="382"/>
      <c r="F43" s="382"/>
      <c r="G43" s="382"/>
      <c r="H43" s="382"/>
      <c r="I43" s="382"/>
      <c r="J43" s="382"/>
      <c r="K43" s="382"/>
      <c r="L43" s="382"/>
      <c r="M43" s="382"/>
      <c r="N43" s="382"/>
    </row>
    <row r="44" spans="1:14" x14ac:dyDescent="0.2">
      <c r="A44" s="382"/>
      <c r="B44" s="382"/>
      <c r="C44" s="382"/>
      <c r="D44" s="382"/>
      <c r="E44" s="382"/>
      <c r="F44" s="382"/>
      <c r="G44" s="382"/>
      <c r="H44" s="382"/>
      <c r="I44" s="382"/>
      <c r="J44" s="382"/>
      <c r="K44" s="382"/>
      <c r="L44" s="382"/>
      <c r="M44" s="382"/>
      <c r="N44" s="382"/>
    </row>
  </sheetData>
  <sortState ref="B5:E18">
    <sortCondition ref="B5:B18"/>
  </sortState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zoomScale="80" zoomScaleNormal="80" zoomScaleSheetLayoutView="80" workbookViewId="0"/>
  </sheetViews>
  <sheetFormatPr defaultColWidth="9.140625" defaultRowHeight="15" x14ac:dyDescent="0.2"/>
  <cols>
    <col min="1" max="1" width="9.140625" style="383" collapsed="1"/>
    <col min="2" max="2" width="27.140625" style="383" bestFit="1" customWidth="1" collapsed="1"/>
    <col min="3" max="3" width="9.85546875" style="383" bestFit="1" customWidth="1" collapsed="1"/>
    <col min="4" max="7" width="9.42578125" style="383" bestFit="1" customWidth="1" collapsed="1"/>
    <col min="8" max="8" width="11.42578125" style="383" bestFit="1" customWidth="1" collapsed="1"/>
    <col min="9" max="9" width="17.85546875" style="383" customWidth="1" collapsed="1"/>
    <col min="10" max="10" width="10.85546875" style="383" customWidth="1" collapsed="1"/>
    <col min="11" max="15" width="7.140625" style="383" bestFit="1" customWidth="1" collapsed="1"/>
    <col min="16" max="16" width="7" style="383" bestFit="1" customWidth="1" collapsed="1"/>
    <col min="17" max="16384" width="9.140625" style="383" collapsed="1"/>
  </cols>
  <sheetData>
    <row r="1" spans="1:17" ht="15.75" x14ac:dyDescent="0.25">
      <c r="A1" s="314" t="s">
        <v>429</v>
      </c>
      <c r="B1" s="382"/>
      <c r="C1" s="382"/>
      <c r="D1" s="382"/>
      <c r="E1" s="382"/>
      <c r="F1" s="382"/>
      <c r="G1" s="382"/>
      <c r="H1" s="382"/>
      <c r="I1" s="382"/>
      <c r="J1" s="382"/>
      <c r="K1" s="382"/>
      <c r="L1" s="382"/>
      <c r="M1" s="382"/>
      <c r="N1" s="382"/>
      <c r="O1" s="382"/>
      <c r="P1" s="382"/>
      <c r="Q1" s="382"/>
    </row>
    <row r="2" spans="1:17" x14ac:dyDescent="0.2">
      <c r="A2" s="382"/>
      <c r="B2" s="382"/>
      <c r="C2" s="382"/>
      <c r="D2" s="382"/>
      <c r="E2" s="382"/>
      <c r="F2" s="382"/>
      <c r="G2" s="382"/>
      <c r="H2" s="382"/>
      <c r="I2" s="382"/>
      <c r="J2" s="382"/>
      <c r="K2" s="382"/>
      <c r="L2" s="382"/>
      <c r="M2" s="382"/>
      <c r="N2" s="382"/>
      <c r="O2" s="382"/>
      <c r="P2" s="382"/>
      <c r="Q2" s="382"/>
    </row>
    <row r="3" spans="1:17" ht="16.5" thickBot="1" x14ac:dyDescent="0.3">
      <c r="A3" s="204" t="s">
        <v>342</v>
      </c>
      <c r="B3" s="382"/>
      <c r="C3" s="382"/>
      <c r="D3" s="382"/>
      <c r="E3" s="382"/>
      <c r="F3" s="382"/>
      <c r="G3" s="382"/>
      <c r="H3" s="382"/>
      <c r="I3" s="392"/>
      <c r="J3" s="382"/>
      <c r="K3" s="382"/>
      <c r="L3" s="382"/>
      <c r="M3" s="382"/>
      <c r="N3" s="382"/>
      <c r="O3" s="382"/>
      <c r="P3" s="382"/>
      <c r="Q3" s="382"/>
    </row>
    <row r="4" spans="1:17" ht="39" customHeight="1" x14ac:dyDescent="0.25">
      <c r="A4" s="384"/>
      <c r="B4" s="384" t="s">
        <v>337</v>
      </c>
      <c r="C4" s="385" t="s">
        <v>343</v>
      </c>
      <c r="D4" s="385" t="s">
        <v>344</v>
      </c>
      <c r="E4" s="385" t="s">
        <v>345</v>
      </c>
      <c r="F4" s="385" t="s">
        <v>346</v>
      </c>
      <c r="G4" s="385" t="s">
        <v>347</v>
      </c>
      <c r="H4" s="416" t="s">
        <v>338</v>
      </c>
      <c r="I4" s="399"/>
      <c r="J4" s="392"/>
      <c r="K4" s="382"/>
      <c r="L4" s="382"/>
      <c r="M4" s="382"/>
      <c r="N4" s="382"/>
      <c r="O4" s="382"/>
      <c r="P4" s="382"/>
      <c r="Q4" s="382"/>
    </row>
    <row r="5" spans="1:17" ht="15.75" x14ac:dyDescent="0.25">
      <c r="A5" s="382"/>
      <c r="B5" s="382" t="s">
        <v>1</v>
      </c>
      <c r="C5" s="433">
        <v>28570</v>
      </c>
      <c r="D5" s="433">
        <v>18361</v>
      </c>
      <c r="E5" s="433">
        <v>24597</v>
      </c>
      <c r="F5" s="433">
        <v>17145</v>
      </c>
      <c r="G5" s="433">
        <v>21364</v>
      </c>
      <c r="H5" s="436">
        <f t="shared" ref="H5:H18" si="0">SUM(C5:G5)</f>
        <v>110037</v>
      </c>
      <c r="I5" s="393"/>
      <c r="J5" s="392"/>
      <c r="K5" s="382"/>
      <c r="L5" s="382"/>
      <c r="M5" s="382"/>
      <c r="N5" s="382"/>
      <c r="O5" s="382"/>
      <c r="P5" s="382"/>
      <c r="Q5" s="382"/>
    </row>
    <row r="6" spans="1:17" ht="15.75" x14ac:dyDescent="0.25">
      <c r="A6" s="382"/>
      <c r="B6" s="382" t="s">
        <v>2</v>
      </c>
      <c r="C6" s="433">
        <v>9299</v>
      </c>
      <c r="D6" s="433">
        <v>6075</v>
      </c>
      <c r="E6" s="433">
        <v>8207</v>
      </c>
      <c r="F6" s="433">
        <v>5913</v>
      </c>
      <c r="G6" s="433">
        <v>7569</v>
      </c>
      <c r="H6" s="436">
        <f t="shared" si="0"/>
        <v>37063</v>
      </c>
      <c r="I6" s="393"/>
      <c r="J6" s="392"/>
      <c r="K6" s="382"/>
      <c r="L6" s="382"/>
      <c r="M6" s="382"/>
      <c r="N6" s="382"/>
      <c r="O6" s="382"/>
      <c r="P6" s="382"/>
      <c r="Q6" s="382"/>
    </row>
    <row r="7" spans="1:17" ht="15.75" x14ac:dyDescent="0.25">
      <c r="A7" s="382"/>
      <c r="B7" s="382" t="s">
        <v>3</v>
      </c>
      <c r="C7" s="433">
        <v>11332</v>
      </c>
      <c r="D7" s="433">
        <v>7972</v>
      </c>
      <c r="E7" s="433">
        <v>9875</v>
      </c>
      <c r="F7" s="433">
        <v>7762</v>
      </c>
      <c r="G7" s="433">
        <v>9651</v>
      </c>
      <c r="H7" s="436">
        <f t="shared" si="0"/>
        <v>46592</v>
      </c>
      <c r="I7" s="393"/>
      <c r="J7" s="392"/>
      <c r="K7" s="382"/>
      <c r="L7" s="382"/>
      <c r="M7" s="382"/>
      <c r="N7" s="382"/>
      <c r="O7" s="382"/>
      <c r="P7" s="382"/>
      <c r="Q7" s="382"/>
    </row>
    <row r="8" spans="1:17" ht="15.75" x14ac:dyDescent="0.25">
      <c r="A8" s="382"/>
      <c r="B8" s="382" t="s">
        <v>4</v>
      </c>
      <c r="C8" s="433">
        <v>27714</v>
      </c>
      <c r="D8" s="433">
        <v>17331</v>
      </c>
      <c r="E8" s="433">
        <v>20571</v>
      </c>
      <c r="F8" s="433">
        <v>17413</v>
      </c>
      <c r="G8" s="433">
        <v>17176</v>
      </c>
      <c r="H8" s="436">
        <f t="shared" si="0"/>
        <v>100205</v>
      </c>
      <c r="I8" s="393"/>
      <c r="J8" s="392"/>
      <c r="K8" s="382"/>
      <c r="L8" s="382"/>
      <c r="M8" s="382"/>
      <c r="N8" s="382"/>
      <c r="O8" s="382"/>
      <c r="P8" s="382"/>
      <c r="Q8" s="382"/>
    </row>
    <row r="9" spans="1:17" ht="15.75" x14ac:dyDescent="0.25">
      <c r="A9" s="382"/>
      <c r="B9" s="382" t="s">
        <v>5</v>
      </c>
      <c r="C9" s="433">
        <v>23712</v>
      </c>
      <c r="D9" s="433">
        <v>14527</v>
      </c>
      <c r="E9" s="433">
        <v>17565</v>
      </c>
      <c r="F9" s="433">
        <v>12139</v>
      </c>
      <c r="G9" s="433">
        <v>15011</v>
      </c>
      <c r="H9" s="436">
        <f t="shared" si="0"/>
        <v>82954</v>
      </c>
      <c r="I9" s="393"/>
      <c r="J9" s="392"/>
      <c r="K9" s="382"/>
      <c r="L9" s="382"/>
      <c r="M9" s="382"/>
      <c r="N9" s="382"/>
      <c r="O9" s="382"/>
      <c r="P9" s="382"/>
      <c r="Q9" s="382"/>
    </row>
    <row r="10" spans="1:17" ht="15.75" x14ac:dyDescent="0.25">
      <c r="A10" s="382"/>
      <c r="B10" s="382" t="s">
        <v>6</v>
      </c>
      <c r="C10" s="433">
        <v>41703</v>
      </c>
      <c r="D10" s="433">
        <v>26150</v>
      </c>
      <c r="E10" s="433">
        <v>31026</v>
      </c>
      <c r="F10" s="433">
        <v>24737</v>
      </c>
      <c r="G10" s="433">
        <v>22600</v>
      </c>
      <c r="H10" s="436">
        <f t="shared" si="0"/>
        <v>146216</v>
      </c>
      <c r="I10" s="393"/>
      <c r="J10" s="392"/>
      <c r="K10" s="382"/>
      <c r="L10" s="382"/>
      <c r="M10" s="382"/>
      <c r="N10" s="382"/>
      <c r="O10" s="382"/>
      <c r="P10" s="382"/>
      <c r="Q10" s="382"/>
    </row>
    <row r="11" spans="1:17" ht="15.75" x14ac:dyDescent="0.25">
      <c r="A11" s="382"/>
      <c r="B11" s="382" t="s">
        <v>17</v>
      </c>
      <c r="C11" s="433">
        <v>87653</v>
      </c>
      <c r="D11" s="433">
        <v>54702</v>
      </c>
      <c r="E11" s="433">
        <v>65440</v>
      </c>
      <c r="F11" s="433">
        <v>45219</v>
      </c>
      <c r="G11" s="433">
        <v>46981</v>
      </c>
      <c r="H11" s="436">
        <f t="shared" si="0"/>
        <v>299995</v>
      </c>
      <c r="I11" s="393"/>
      <c r="J11" s="392"/>
      <c r="K11" s="382"/>
      <c r="L11" s="382"/>
      <c r="M11" s="382"/>
      <c r="N11" s="382"/>
      <c r="O11" s="382"/>
      <c r="P11" s="382"/>
      <c r="Q11" s="382"/>
    </row>
    <row r="12" spans="1:17" ht="15.75" x14ac:dyDescent="0.25">
      <c r="A12" s="382"/>
      <c r="B12" s="382" t="s">
        <v>7</v>
      </c>
      <c r="C12" s="433">
        <v>25476</v>
      </c>
      <c r="D12" s="433">
        <v>17144</v>
      </c>
      <c r="E12" s="433">
        <v>21738</v>
      </c>
      <c r="F12" s="433">
        <v>15881</v>
      </c>
      <c r="G12" s="433">
        <v>18982</v>
      </c>
      <c r="H12" s="436">
        <f t="shared" si="0"/>
        <v>99221</v>
      </c>
      <c r="I12" s="393"/>
      <c r="J12" s="392"/>
      <c r="K12" s="382"/>
      <c r="L12" s="382"/>
      <c r="M12" s="382"/>
      <c r="N12" s="382"/>
      <c r="O12" s="382"/>
      <c r="P12" s="382"/>
      <c r="Q12" s="382"/>
    </row>
    <row r="13" spans="1:17" ht="15.75" x14ac:dyDescent="0.25">
      <c r="A13" s="382"/>
      <c r="B13" s="382" t="s">
        <v>8</v>
      </c>
      <c r="C13" s="433">
        <v>52282</v>
      </c>
      <c r="D13" s="433">
        <v>31939</v>
      </c>
      <c r="E13" s="433">
        <v>41209</v>
      </c>
      <c r="F13" s="433">
        <v>25987</v>
      </c>
      <c r="G13" s="433">
        <v>30143</v>
      </c>
      <c r="H13" s="436">
        <f t="shared" si="0"/>
        <v>181560</v>
      </c>
      <c r="I13" s="393"/>
      <c r="J13" s="392"/>
      <c r="K13" s="382"/>
      <c r="L13" s="382"/>
      <c r="M13" s="382"/>
      <c r="N13" s="382"/>
      <c r="O13" s="382"/>
      <c r="P13" s="382"/>
      <c r="Q13" s="382"/>
    </row>
    <row r="14" spans="1:17" ht="15.75" x14ac:dyDescent="0.25">
      <c r="A14" s="382"/>
      <c r="B14" s="382" t="s">
        <v>9</v>
      </c>
      <c r="C14" s="433">
        <v>63762</v>
      </c>
      <c r="D14" s="433">
        <v>38295</v>
      </c>
      <c r="E14" s="433">
        <v>43585</v>
      </c>
      <c r="F14" s="433">
        <v>30689</v>
      </c>
      <c r="G14" s="433">
        <v>37253</v>
      </c>
      <c r="H14" s="436">
        <f t="shared" si="0"/>
        <v>213584</v>
      </c>
      <c r="I14" s="393"/>
      <c r="J14" s="392"/>
      <c r="K14" s="382"/>
      <c r="L14" s="382"/>
      <c r="M14" s="382"/>
      <c r="N14" s="382"/>
      <c r="O14" s="382"/>
      <c r="P14" s="382"/>
      <c r="Q14" s="382"/>
    </row>
    <row r="15" spans="1:17" ht="15.75" x14ac:dyDescent="0.25">
      <c r="A15" s="382"/>
      <c r="B15" s="382" t="s">
        <v>10</v>
      </c>
      <c r="C15" s="433">
        <v>1756</v>
      </c>
      <c r="D15" s="433">
        <v>1084</v>
      </c>
      <c r="E15" s="433">
        <v>1478</v>
      </c>
      <c r="F15" s="433">
        <v>1069</v>
      </c>
      <c r="G15" s="433">
        <v>1291</v>
      </c>
      <c r="H15" s="436">
        <f t="shared" si="0"/>
        <v>6678</v>
      </c>
      <c r="I15" s="393"/>
      <c r="J15" s="392"/>
      <c r="K15" s="382"/>
      <c r="L15" s="382"/>
      <c r="M15" s="382"/>
      <c r="N15" s="382"/>
      <c r="O15" s="382"/>
      <c r="P15" s="382"/>
      <c r="Q15" s="382"/>
    </row>
    <row r="16" spans="1:17" ht="15.75" x14ac:dyDescent="0.25">
      <c r="A16" s="382"/>
      <c r="B16" s="382" t="s">
        <v>11</v>
      </c>
      <c r="C16" s="433">
        <v>1658</v>
      </c>
      <c r="D16" s="433">
        <v>1105</v>
      </c>
      <c r="E16" s="433">
        <v>1340</v>
      </c>
      <c r="F16" s="433">
        <v>992</v>
      </c>
      <c r="G16" s="433">
        <v>1175</v>
      </c>
      <c r="H16" s="436">
        <f t="shared" si="0"/>
        <v>6270</v>
      </c>
      <c r="I16" s="393"/>
      <c r="J16" s="392"/>
      <c r="K16" s="382"/>
      <c r="L16" s="382"/>
      <c r="M16" s="382"/>
      <c r="N16" s="382"/>
      <c r="O16" s="382"/>
      <c r="P16" s="382"/>
      <c r="Q16" s="382"/>
    </row>
    <row r="17" spans="1:17" ht="15.75" x14ac:dyDescent="0.25">
      <c r="A17" s="382"/>
      <c r="B17" s="382" t="s">
        <v>12</v>
      </c>
      <c r="C17" s="433">
        <v>29918</v>
      </c>
      <c r="D17" s="433">
        <v>19398</v>
      </c>
      <c r="E17" s="433">
        <v>22771</v>
      </c>
      <c r="F17" s="433">
        <v>19135</v>
      </c>
      <c r="G17" s="433">
        <v>18601</v>
      </c>
      <c r="H17" s="436">
        <f t="shared" si="0"/>
        <v>109823</v>
      </c>
      <c r="I17" s="393"/>
      <c r="J17" s="392"/>
      <c r="K17" s="382"/>
      <c r="L17" s="382"/>
      <c r="M17" s="382"/>
      <c r="N17" s="382"/>
      <c r="O17" s="382"/>
      <c r="P17" s="382"/>
      <c r="Q17" s="382"/>
    </row>
    <row r="18" spans="1:17" ht="15.75" x14ac:dyDescent="0.25">
      <c r="A18" s="382"/>
      <c r="B18" s="382" t="s">
        <v>13</v>
      </c>
      <c r="C18" s="433">
        <v>2073</v>
      </c>
      <c r="D18" s="433">
        <v>1382</v>
      </c>
      <c r="E18" s="433">
        <v>1711</v>
      </c>
      <c r="F18" s="433">
        <v>1311</v>
      </c>
      <c r="G18" s="433">
        <v>1625</v>
      </c>
      <c r="H18" s="436">
        <f t="shared" si="0"/>
        <v>8102</v>
      </c>
      <c r="I18" s="393"/>
      <c r="J18" s="392"/>
      <c r="K18" s="382"/>
      <c r="L18" s="382"/>
      <c r="M18" s="382"/>
      <c r="N18" s="382"/>
      <c r="O18" s="382"/>
      <c r="P18" s="382"/>
      <c r="Q18" s="382"/>
    </row>
    <row r="19" spans="1:17" ht="16.5" thickBot="1" x14ac:dyDescent="0.3">
      <c r="A19" s="390"/>
      <c r="B19" s="390" t="s">
        <v>14</v>
      </c>
      <c r="C19" s="435">
        <f t="shared" ref="C19:G19" si="1">SUM(C5:C18)</f>
        <v>406908</v>
      </c>
      <c r="D19" s="435">
        <f t="shared" si="1"/>
        <v>255465</v>
      </c>
      <c r="E19" s="435">
        <f t="shared" si="1"/>
        <v>311113</v>
      </c>
      <c r="F19" s="435">
        <f>SUM(F5:F18)</f>
        <v>225392</v>
      </c>
      <c r="G19" s="435">
        <f t="shared" si="1"/>
        <v>249422</v>
      </c>
      <c r="H19" s="437">
        <f>SUM(H5:H18)</f>
        <v>1448300</v>
      </c>
      <c r="I19" s="393"/>
      <c r="J19" s="392"/>
      <c r="K19" s="382"/>
      <c r="L19" s="382"/>
      <c r="M19" s="382"/>
      <c r="N19" s="382"/>
      <c r="O19" s="382"/>
      <c r="P19" s="382"/>
      <c r="Q19" s="382"/>
    </row>
    <row r="20" spans="1:17" ht="15.75" x14ac:dyDescent="0.25">
      <c r="A20" s="160"/>
      <c r="B20" s="382"/>
      <c r="C20" s="387"/>
      <c r="D20" s="387"/>
      <c r="E20" s="387"/>
      <c r="F20" s="387"/>
      <c r="G20" s="387"/>
      <c r="H20" s="387"/>
      <c r="I20" s="394"/>
      <c r="J20" s="382"/>
      <c r="K20" s="382"/>
      <c r="L20" s="382"/>
      <c r="M20" s="382"/>
      <c r="N20" s="382"/>
      <c r="O20" s="382"/>
      <c r="P20" s="382"/>
      <c r="Q20" s="382"/>
    </row>
    <row r="21" spans="1:17" ht="15.75" x14ac:dyDescent="0.25">
      <c r="A21" s="391" t="s">
        <v>348</v>
      </c>
      <c r="B21" s="382"/>
      <c r="C21" s="387"/>
      <c r="D21" s="387"/>
      <c r="E21" s="387"/>
      <c r="F21" s="387"/>
      <c r="G21" s="387"/>
      <c r="H21" s="387"/>
      <c r="I21" s="387"/>
      <c r="J21" s="382"/>
      <c r="K21" s="388"/>
      <c r="L21" s="388"/>
      <c r="M21" s="388"/>
      <c r="N21" s="388"/>
      <c r="O21" s="388"/>
      <c r="P21" s="388"/>
      <c r="Q21" s="382"/>
    </row>
    <row r="22" spans="1:17" x14ac:dyDescent="0.2">
      <c r="B22" s="382"/>
      <c r="C22" s="382"/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382"/>
      <c r="P22" s="382"/>
      <c r="Q22" s="382"/>
    </row>
    <row r="23" spans="1:17" x14ac:dyDescent="0.2">
      <c r="A23" s="382"/>
      <c r="B23" s="382"/>
      <c r="C23" s="382"/>
      <c r="D23" s="382"/>
      <c r="E23" s="382"/>
      <c r="F23" s="382"/>
      <c r="G23" s="382"/>
      <c r="H23" s="382"/>
      <c r="I23" s="382"/>
      <c r="J23" s="382"/>
      <c r="K23" s="382"/>
      <c r="L23" s="382"/>
      <c r="M23" s="382"/>
      <c r="N23" s="382"/>
      <c r="O23" s="382"/>
      <c r="P23" s="382"/>
      <c r="Q23" s="382"/>
    </row>
    <row r="24" spans="1:17" x14ac:dyDescent="0.2">
      <c r="A24" s="382"/>
      <c r="B24" s="382"/>
      <c r="C24" s="382"/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  <c r="O24" s="382"/>
      <c r="P24" s="382"/>
      <c r="Q24" s="382"/>
    </row>
    <row r="25" spans="1:17" x14ac:dyDescent="0.2">
      <c r="A25" s="382"/>
      <c r="B25" s="382"/>
      <c r="C25" s="382"/>
      <c r="D25" s="382"/>
      <c r="E25" s="382"/>
      <c r="F25" s="382"/>
      <c r="G25" s="382"/>
      <c r="H25" s="382"/>
      <c r="I25" s="382"/>
      <c r="J25" s="382"/>
      <c r="K25" s="382"/>
      <c r="L25" s="382"/>
      <c r="M25" s="382"/>
      <c r="N25" s="382"/>
      <c r="O25" s="382"/>
      <c r="P25" s="382"/>
      <c r="Q25" s="382"/>
    </row>
    <row r="26" spans="1:17" x14ac:dyDescent="0.2">
      <c r="A26" s="382"/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</row>
    <row r="27" spans="1:17" x14ac:dyDescent="0.2">
      <c r="A27" s="382"/>
      <c r="B27" s="382"/>
      <c r="C27" s="382"/>
      <c r="D27" s="382"/>
      <c r="E27" s="382"/>
      <c r="F27" s="382"/>
      <c r="G27" s="382"/>
      <c r="H27" s="382"/>
      <c r="I27" s="382"/>
      <c r="J27" s="382"/>
      <c r="K27" s="382"/>
      <c r="L27" s="382"/>
      <c r="M27" s="382"/>
      <c r="N27" s="382"/>
      <c r="O27" s="382"/>
      <c r="P27" s="382"/>
      <c r="Q27" s="382"/>
    </row>
    <row r="28" spans="1:17" x14ac:dyDescent="0.2">
      <c r="A28" s="382"/>
      <c r="B28" s="382"/>
      <c r="C28" s="382"/>
      <c r="D28" s="382"/>
      <c r="E28" s="382"/>
      <c r="F28" s="382"/>
      <c r="G28" s="382"/>
      <c r="H28" s="382"/>
      <c r="I28" s="382"/>
      <c r="J28" s="382"/>
      <c r="K28" s="382"/>
      <c r="L28" s="382"/>
      <c r="M28" s="382"/>
      <c r="N28" s="382"/>
      <c r="O28" s="382"/>
      <c r="P28" s="382"/>
      <c r="Q28" s="382"/>
    </row>
    <row r="29" spans="1:17" x14ac:dyDescent="0.2">
      <c r="A29" s="382"/>
      <c r="B29" s="382"/>
      <c r="C29" s="382"/>
      <c r="D29" s="382"/>
      <c r="E29" s="382"/>
      <c r="F29" s="382"/>
      <c r="G29" s="382"/>
      <c r="H29" s="382"/>
      <c r="I29" s="382"/>
      <c r="J29" s="382"/>
      <c r="K29" s="382"/>
      <c r="L29" s="382"/>
      <c r="M29" s="382"/>
      <c r="N29" s="382"/>
      <c r="O29" s="382"/>
      <c r="P29" s="382"/>
      <c r="Q29" s="382"/>
    </row>
    <row r="30" spans="1:17" x14ac:dyDescent="0.2">
      <c r="A30" s="382"/>
      <c r="B30" s="382"/>
      <c r="C30" s="382"/>
      <c r="D30" s="382"/>
      <c r="E30" s="382"/>
      <c r="F30" s="382"/>
      <c r="G30" s="382"/>
      <c r="H30" s="382"/>
      <c r="I30" s="382"/>
      <c r="J30" s="382"/>
      <c r="K30" s="382"/>
      <c r="L30" s="382"/>
      <c r="M30" s="382"/>
      <c r="N30" s="382"/>
      <c r="O30" s="382"/>
      <c r="P30" s="382"/>
      <c r="Q30" s="382"/>
    </row>
    <row r="31" spans="1:17" x14ac:dyDescent="0.2">
      <c r="A31" s="382"/>
      <c r="B31" s="382"/>
      <c r="C31" s="382"/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382"/>
      <c r="P31" s="382"/>
      <c r="Q31" s="382"/>
    </row>
    <row r="32" spans="1:17" x14ac:dyDescent="0.2">
      <c r="A32" s="382"/>
      <c r="B32" s="382"/>
      <c r="C32" s="382"/>
      <c r="D32" s="382"/>
      <c r="E32" s="382"/>
      <c r="F32" s="382"/>
      <c r="G32" s="382"/>
      <c r="H32" s="382"/>
      <c r="I32" s="382"/>
      <c r="J32" s="382"/>
      <c r="K32" s="382"/>
      <c r="L32" s="382"/>
      <c r="M32" s="382"/>
      <c r="N32" s="382"/>
      <c r="O32" s="382"/>
      <c r="P32" s="382"/>
      <c r="Q32" s="382"/>
    </row>
    <row r="33" spans="1:17" x14ac:dyDescent="0.2">
      <c r="A33" s="382"/>
      <c r="B33" s="382"/>
      <c r="C33" s="382"/>
      <c r="D33" s="382"/>
      <c r="E33" s="382"/>
      <c r="F33" s="382"/>
      <c r="G33" s="382"/>
      <c r="H33" s="382"/>
      <c r="I33" s="382"/>
      <c r="J33" s="382"/>
      <c r="K33" s="382"/>
      <c r="L33" s="382"/>
      <c r="M33" s="382"/>
      <c r="N33" s="382"/>
      <c r="O33" s="382"/>
      <c r="P33" s="382"/>
      <c r="Q33" s="382"/>
    </row>
    <row r="34" spans="1:17" x14ac:dyDescent="0.2">
      <c r="A34" s="382"/>
      <c r="B34" s="382"/>
      <c r="C34" s="382"/>
      <c r="D34" s="382"/>
      <c r="E34" s="382"/>
      <c r="F34" s="382"/>
      <c r="G34" s="382"/>
      <c r="H34" s="382"/>
      <c r="I34" s="382"/>
      <c r="J34" s="382"/>
      <c r="K34" s="382"/>
      <c r="L34" s="382"/>
      <c r="M34" s="382"/>
      <c r="N34" s="382"/>
      <c r="O34" s="382"/>
      <c r="P34" s="382"/>
      <c r="Q34" s="382"/>
    </row>
    <row r="35" spans="1:17" x14ac:dyDescent="0.2">
      <c r="A35" s="382"/>
      <c r="B35" s="382"/>
      <c r="C35" s="382"/>
      <c r="D35" s="382"/>
      <c r="E35" s="382"/>
      <c r="F35" s="382"/>
      <c r="G35" s="382"/>
      <c r="H35" s="382"/>
      <c r="I35" s="382"/>
      <c r="J35" s="382"/>
      <c r="K35" s="382"/>
      <c r="L35" s="382"/>
      <c r="M35" s="382"/>
      <c r="N35" s="382"/>
      <c r="O35" s="382"/>
      <c r="P35" s="382"/>
      <c r="Q35" s="382"/>
    </row>
    <row r="36" spans="1:17" x14ac:dyDescent="0.2">
      <c r="A36" s="382"/>
      <c r="B36" s="382"/>
      <c r="C36" s="382"/>
      <c r="D36" s="382"/>
      <c r="E36" s="382"/>
      <c r="F36" s="382"/>
      <c r="G36" s="382"/>
      <c r="H36" s="382"/>
      <c r="I36" s="382"/>
      <c r="J36" s="382"/>
      <c r="K36" s="382"/>
      <c r="L36" s="382"/>
      <c r="M36" s="382"/>
      <c r="N36" s="382"/>
      <c r="O36" s="382"/>
      <c r="P36" s="382"/>
      <c r="Q36" s="382"/>
    </row>
    <row r="37" spans="1:17" x14ac:dyDescent="0.2">
      <c r="A37" s="382"/>
      <c r="B37" s="382"/>
      <c r="C37" s="382"/>
      <c r="D37" s="382"/>
      <c r="E37" s="382"/>
      <c r="F37" s="382"/>
      <c r="G37" s="382"/>
      <c r="H37" s="382"/>
      <c r="I37" s="382"/>
      <c r="J37" s="382"/>
      <c r="K37" s="382"/>
      <c r="L37" s="382"/>
      <c r="M37" s="382"/>
      <c r="N37" s="382"/>
      <c r="O37" s="382"/>
      <c r="P37" s="382"/>
      <c r="Q37" s="382"/>
    </row>
    <row r="38" spans="1:17" x14ac:dyDescent="0.2">
      <c r="A38" s="382"/>
      <c r="B38" s="382"/>
      <c r="C38" s="382"/>
      <c r="D38" s="382"/>
      <c r="E38" s="382"/>
      <c r="F38" s="382"/>
      <c r="G38" s="382"/>
      <c r="H38" s="382"/>
      <c r="I38" s="382"/>
      <c r="J38" s="382"/>
      <c r="K38" s="382"/>
      <c r="L38" s="382"/>
      <c r="M38" s="382"/>
      <c r="N38" s="382"/>
      <c r="O38" s="382"/>
      <c r="P38" s="382"/>
      <c r="Q38" s="382"/>
    </row>
    <row r="39" spans="1:17" x14ac:dyDescent="0.2">
      <c r="A39" s="382"/>
      <c r="B39" s="382"/>
      <c r="C39" s="382"/>
      <c r="D39" s="382"/>
      <c r="E39" s="382"/>
      <c r="F39" s="382"/>
      <c r="G39" s="382"/>
      <c r="H39" s="382"/>
      <c r="I39" s="382"/>
      <c r="J39" s="382"/>
      <c r="K39" s="382"/>
      <c r="L39" s="382"/>
      <c r="M39" s="382"/>
      <c r="N39" s="382"/>
      <c r="O39" s="382"/>
      <c r="P39" s="382"/>
      <c r="Q39" s="382"/>
    </row>
    <row r="40" spans="1:17" x14ac:dyDescent="0.2">
      <c r="A40" s="382"/>
      <c r="B40" s="382"/>
      <c r="C40" s="382"/>
      <c r="D40" s="382"/>
      <c r="E40" s="382"/>
      <c r="F40" s="382"/>
      <c r="G40" s="382"/>
      <c r="H40" s="382"/>
      <c r="I40" s="382"/>
      <c r="J40" s="382"/>
      <c r="K40" s="382"/>
      <c r="L40" s="382"/>
      <c r="M40" s="382"/>
      <c r="N40" s="382"/>
      <c r="O40" s="382"/>
      <c r="P40" s="382"/>
      <c r="Q40" s="382"/>
    </row>
    <row r="41" spans="1:17" x14ac:dyDescent="0.2">
      <c r="A41" s="382"/>
      <c r="B41" s="382"/>
      <c r="C41" s="382"/>
      <c r="D41" s="382"/>
      <c r="E41" s="382"/>
      <c r="F41" s="382"/>
      <c r="G41" s="382"/>
      <c r="H41" s="382"/>
      <c r="I41" s="382"/>
      <c r="J41" s="382"/>
      <c r="K41" s="382"/>
      <c r="L41" s="382"/>
      <c r="M41" s="382"/>
      <c r="N41" s="382"/>
      <c r="O41" s="382"/>
      <c r="P41" s="382"/>
      <c r="Q41" s="382"/>
    </row>
    <row r="42" spans="1:17" x14ac:dyDescent="0.2">
      <c r="A42" s="382"/>
      <c r="B42" s="382"/>
      <c r="C42" s="382"/>
      <c r="D42" s="382"/>
      <c r="E42" s="382"/>
      <c r="F42" s="382"/>
      <c r="G42" s="382"/>
      <c r="H42" s="382"/>
      <c r="I42" s="382"/>
      <c r="J42" s="382"/>
      <c r="K42" s="382"/>
      <c r="L42" s="382"/>
      <c r="M42" s="382"/>
      <c r="N42" s="382"/>
      <c r="O42" s="382"/>
      <c r="P42" s="382"/>
      <c r="Q42" s="382"/>
    </row>
    <row r="43" spans="1:17" x14ac:dyDescent="0.2">
      <c r="A43" s="382"/>
      <c r="B43" s="382"/>
      <c r="C43" s="382"/>
      <c r="D43" s="382"/>
      <c r="E43" s="382"/>
      <c r="F43" s="382"/>
      <c r="G43" s="382"/>
      <c r="H43" s="382"/>
      <c r="I43" s="382"/>
      <c r="J43" s="382"/>
      <c r="K43" s="382"/>
      <c r="L43" s="382"/>
      <c r="M43" s="382"/>
      <c r="N43" s="382"/>
      <c r="O43" s="382"/>
      <c r="P43" s="382"/>
      <c r="Q43" s="382"/>
    </row>
    <row r="44" spans="1:17" x14ac:dyDescent="0.2">
      <c r="B44" s="382"/>
      <c r="C44" s="382"/>
      <c r="D44" s="382"/>
      <c r="E44" s="382"/>
      <c r="F44" s="382"/>
      <c r="G44" s="382"/>
      <c r="H44" s="382"/>
      <c r="I44" s="382"/>
      <c r="J44" s="382"/>
      <c r="K44" s="382"/>
      <c r="L44" s="382"/>
      <c r="M44" s="382"/>
      <c r="N44" s="382"/>
      <c r="O44" s="382"/>
      <c r="P44" s="382"/>
      <c r="Q44" s="382"/>
    </row>
    <row r="45" spans="1:17" ht="15.75" x14ac:dyDescent="0.25">
      <c r="A45" s="391" t="s">
        <v>349</v>
      </c>
      <c r="B45" s="382"/>
      <c r="C45" s="382"/>
      <c r="D45" s="382"/>
      <c r="E45" s="382"/>
      <c r="F45" s="382"/>
      <c r="G45" s="382"/>
      <c r="H45" s="382"/>
      <c r="I45" s="382"/>
      <c r="J45" s="382"/>
      <c r="K45" s="382"/>
      <c r="L45" s="382"/>
      <c r="M45" s="382"/>
      <c r="N45" s="382"/>
      <c r="O45" s="382"/>
      <c r="P45" s="382"/>
      <c r="Q45" s="382"/>
    </row>
    <row r="46" spans="1:17" x14ac:dyDescent="0.2">
      <c r="A46" s="382"/>
      <c r="B46" s="382"/>
      <c r="C46" s="382"/>
      <c r="D46" s="382"/>
      <c r="E46" s="382"/>
      <c r="F46" s="382"/>
      <c r="G46" s="382"/>
      <c r="H46" s="382"/>
      <c r="I46" s="382"/>
      <c r="J46" s="382"/>
      <c r="K46" s="382"/>
      <c r="L46" s="382"/>
      <c r="M46" s="382"/>
      <c r="N46" s="382"/>
      <c r="O46" s="382"/>
      <c r="P46" s="382"/>
      <c r="Q46" s="382"/>
    </row>
    <row r="47" spans="1:17" x14ac:dyDescent="0.2">
      <c r="A47" s="382"/>
      <c r="B47" s="382"/>
      <c r="C47" s="382"/>
      <c r="D47" s="382"/>
      <c r="E47" s="382"/>
      <c r="F47" s="382"/>
      <c r="G47" s="382"/>
      <c r="H47" s="382"/>
      <c r="I47" s="382"/>
      <c r="J47" s="382"/>
      <c r="K47" s="382"/>
      <c r="L47" s="382"/>
      <c r="M47" s="382"/>
      <c r="N47" s="382"/>
      <c r="O47" s="382"/>
      <c r="P47" s="382"/>
      <c r="Q47" s="382"/>
    </row>
    <row r="48" spans="1:17" x14ac:dyDescent="0.2">
      <c r="A48" s="382"/>
      <c r="B48" s="382"/>
      <c r="C48" s="382"/>
      <c r="D48" s="382"/>
      <c r="E48" s="382"/>
      <c r="F48" s="382"/>
      <c r="G48" s="382"/>
      <c r="H48" s="382"/>
      <c r="I48" s="382"/>
      <c r="J48" s="382"/>
      <c r="K48" s="382"/>
      <c r="L48" s="382"/>
      <c r="M48" s="382"/>
      <c r="N48" s="382"/>
      <c r="O48" s="382"/>
      <c r="P48" s="382"/>
      <c r="Q48" s="382"/>
    </row>
    <row r="49" spans="1:17" x14ac:dyDescent="0.2">
      <c r="A49" s="382"/>
      <c r="B49" s="382"/>
      <c r="C49" s="382"/>
      <c r="D49" s="382"/>
      <c r="E49" s="382"/>
      <c r="F49" s="382"/>
      <c r="G49" s="382"/>
      <c r="H49" s="382"/>
      <c r="I49" s="382"/>
      <c r="J49" s="382"/>
      <c r="K49" s="382"/>
      <c r="L49" s="382"/>
      <c r="M49" s="382"/>
      <c r="N49" s="382"/>
      <c r="O49" s="382"/>
      <c r="P49" s="382"/>
      <c r="Q49" s="382"/>
    </row>
    <row r="50" spans="1:17" x14ac:dyDescent="0.2">
      <c r="A50" s="382"/>
      <c r="B50" s="382"/>
      <c r="C50" s="382"/>
      <c r="D50" s="382"/>
      <c r="E50" s="382"/>
      <c r="F50" s="382"/>
      <c r="G50" s="382"/>
      <c r="H50" s="382"/>
      <c r="I50" s="382"/>
      <c r="J50" s="382"/>
      <c r="K50" s="382"/>
      <c r="L50" s="382"/>
      <c r="M50" s="382"/>
      <c r="N50" s="382"/>
      <c r="O50" s="382"/>
      <c r="P50" s="382"/>
      <c r="Q50" s="382"/>
    </row>
    <row r="51" spans="1:17" x14ac:dyDescent="0.2">
      <c r="A51" s="382"/>
      <c r="B51" s="382"/>
      <c r="C51" s="382"/>
      <c r="D51" s="382"/>
      <c r="E51" s="382"/>
      <c r="F51" s="382"/>
      <c r="G51" s="382"/>
      <c r="H51" s="382"/>
      <c r="I51" s="382"/>
      <c r="J51" s="382"/>
      <c r="K51" s="382"/>
      <c r="L51" s="382"/>
      <c r="M51" s="382"/>
      <c r="N51" s="382"/>
      <c r="O51" s="382"/>
      <c r="P51" s="382"/>
      <c r="Q51" s="382"/>
    </row>
    <row r="52" spans="1:17" x14ac:dyDescent="0.2">
      <c r="A52" s="382"/>
      <c r="B52" s="382"/>
      <c r="C52" s="382"/>
      <c r="D52" s="382"/>
      <c r="E52" s="382"/>
      <c r="F52" s="382"/>
      <c r="G52" s="382"/>
      <c r="H52" s="382"/>
      <c r="I52" s="382"/>
      <c r="J52" s="382"/>
      <c r="K52" s="382"/>
      <c r="L52" s="382"/>
      <c r="M52" s="382"/>
      <c r="N52" s="382"/>
      <c r="O52" s="382"/>
      <c r="P52" s="382"/>
      <c r="Q52" s="382"/>
    </row>
    <row r="53" spans="1:17" x14ac:dyDescent="0.2">
      <c r="A53" s="382"/>
      <c r="B53" s="382"/>
      <c r="C53" s="382"/>
      <c r="D53" s="382"/>
      <c r="E53" s="382"/>
      <c r="F53" s="382"/>
      <c r="G53" s="382"/>
      <c r="H53" s="382"/>
      <c r="I53" s="382"/>
      <c r="J53" s="382"/>
      <c r="K53" s="382"/>
      <c r="L53" s="382"/>
      <c r="M53" s="382"/>
      <c r="N53" s="382"/>
      <c r="O53" s="382"/>
      <c r="P53" s="382"/>
      <c r="Q53" s="382"/>
    </row>
    <row r="54" spans="1:17" x14ac:dyDescent="0.2">
      <c r="A54" s="382"/>
      <c r="B54" s="382"/>
      <c r="C54" s="382"/>
      <c r="D54" s="382"/>
      <c r="E54" s="382"/>
      <c r="F54" s="382"/>
      <c r="G54" s="382"/>
      <c r="H54" s="382"/>
      <c r="I54" s="382"/>
      <c r="J54" s="382"/>
      <c r="K54" s="382"/>
      <c r="L54" s="382"/>
      <c r="M54" s="382"/>
      <c r="N54" s="382"/>
      <c r="O54" s="382"/>
      <c r="P54" s="382"/>
      <c r="Q54" s="382"/>
    </row>
    <row r="55" spans="1:17" x14ac:dyDescent="0.2">
      <c r="A55" s="382"/>
      <c r="B55" s="382"/>
      <c r="C55" s="382"/>
      <c r="D55" s="382"/>
      <c r="E55" s="382"/>
      <c r="F55" s="382"/>
      <c r="G55" s="382"/>
      <c r="H55" s="382"/>
      <c r="I55" s="382"/>
      <c r="J55" s="382"/>
      <c r="K55" s="382"/>
      <c r="L55" s="382"/>
      <c r="M55" s="382"/>
      <c r="N55" s="382"/>
      <c r="O55" s="382"/>
      <c r="P55" s="382"/>
      <c r="Q55" s="382"/>
    </row>
    <row r="56" spans="1:17" x14ac:dyDescent="0.2">
      <c r="A56" s="382"/>
      <c r="B56" s="382"/>
      <c r="C56" s="382"/>
      <c r="D56" s="382"/>
      <c r="E56" s="382"/>
      <c r="F56" s="382"/>
      <c r="G56" s="382"/>
      <c r="H56" s="382"/>
      <c r="I56" s="382"/>
      <c r="J56" s="382"/>
      <c r="K56" s="382"/>
      <c r="L56" s="382"/>
      <c r="M56" s="382"/>
      <c r="N56" s="382"/>
      <c r="O56" s="382"/>
      <c r="P56" s="382"/>
      <c r="Q56" s="382"/>
    </row>
    <row r="57" spans="1:17" x14ac:dyDescent="0.2">
      <c r="A57" s="382"/>
      <c r="B57" s="382"/>
      <c r="C57" s="382"/>
      <c r="D57" s="382"/>
      <c r="E57" s="382"/>
      <c r="F57" s="382"/>
      <c r="G57" s="382"/>
      <c r="H57" s="382"/>
      <c r="I57" s="382"/>
      <c r="J57" s="382"/>
      <c r="K57" s="382"/>
      <c r="L57" s="382"/>
      <c r="M57" s="382"/>
      <c r="N57" s="382"/>
      <c r="O57" s="382"/>
      <c r="P57" s="382"/>
      <c r="Q57" s="382"/>
    </row>
    <row r="58" spans="1:17" x14ac:dyDescent="0.2">
      <c r="A58" s="382"/>
      <c r="B58" s="382"/>
      <c r="C58" s="382"/>
      <c r="D58" s="382"/>
      <c r="E58" s="382"/>
      <c r="F58" s="382"/>
      <c r="G58" s="382"/>
      <c r="H58" s="382"/>
      <c r="I58" s="382"/>
      <c r="J58" s="382"/>
      <c r="K58" s="382"/>
      <c r="L58" s="382"/>
      <c r="M58" s="382"/>
      <c r="N58" s="382"/>
      <c r="O58" s="382"/>
      <c r="P58" s="382"/>
      <c r="Q58" s="382"/>
    </row>
    <row r="59" spans="1:17" x14ac:dyDescent="0.2">
      <c r="A59" s="382"/>
      <c r="B59" s="382"/>
      <c r="C59" s="382"/>
      <c r="D59" s="382"/>
      <c r="E59" s="382"/>
      <c r="F59" s="382"/>
      <c r="G59" s="382"/>
      <c r="H59" s="382"/>
      <c r="I59" s="382"/>
      <c r="J59" s="382"/>
      <c r="K59" s="382"/>
      <c r="L59" s="382"/>
      <c r="M59" s="382"/>
      <c r="N59" s="382"/>
      <c r="O59" s="382"/>
      <c r="P59" s="382"/>
      <c r="Q59" s="382"/>
    </row>
    <row r="60" spans="1:17" x14ac:dyDescent="0.2">
      <c r="A60" s="382"/>
      <c r="B60" s="382"/>
      <c r="C60" s="382"/>
      <c r="D60" s="382"/>
      <c r="E60" s="382"/>
      <c r="F60" s="382"/>
      <c r="G60" s="382"/>
      <c r="H60" s="382"/>
      <c r="I60" s="382"/>
      <c r="J60" s="382"/>
      <c r="K60" s="382"/>
      <c r="L60" s="382"/>
      <c r="M60" s="382"/>
      <c r="N60" s="382"/>
      <c r="O60" s="382"/>
      <c r="P60" s="382"/>
      <c r="Q60" s="382"/>
    </row>
    <row r="61" spans="1:17" x14ac:dyDescent="0.2">
      <c r="A61" s="382"/>
      <c r="B61" s="382"/>
      <c r="C61" s="382"/>
      <c r="D61" s="382"/>
      <c r="E61" s="382"/>
      <c r="F61" s="382"/>
      <c r="G61" s="382"/>
      <c r="H61" s="382"/>
      <c r="I61" s="382"/>
      <c r="J61" s="382"/>
      <c r="K61" s="382"/>
      <c r="L61" s="382"/>
      <c r="M61" s="382"/>
      <c r="N61" s="382"/>
      <c r="O61" s="382"/>
      <c r="P61" s="382"/>
      <c r="Q61" s="382"/>
    </row>
    <row r="62" spans="1:17" x14ac:dyDescent="0.2">
      <c r="A62" s="382"/>
      <c r="B62" s="382"/>
      <c r="C62" s="382"/>
      <c r="D62" s="382"/>
      <c r="E62" s="382"/>
      <c r="F62" s="382"/>
      <c r="G62" s="382"/>
      <c r="H62" s="382"/>
      <c r="I62" s="382"/>
      <c r="J62" s="382"/>
      <c r="K62" s="382"/>
      <c r="L62" s="382"/>
      <c r="M62" s="382"/>
      <c r="N62" s="382"/>
      <c r="O62" s="382"/>
      <c r="P62" s="382"/>
      <c r="Q62" s="382"/>
    </row>
    <row r="63" spans="1:17" x14ac:dyDescent="0.2">
      <c r="A63" s="382"/>
      <c r="B63" s="382"/>
      <c r="C63" s="382"/>
      <c r="D63" s="382"/>
      <c r="E63" s="382"/>
      <c r="F63" s="382"/>
      <c r="G63" s="382"/>
      <c r="H63" s="382"/>
      <c r="I63" s="382"/>
      <c r="J63" s="382"/>
      <c r="K63" s="382"/>
      <c r="L63" s="382"/>
      <c r="M63" s="382"/>
      <c r="N63" s="382"/>
      <c r="O63" s="382"/>
      <c r="P63" s="382"/>
      <c r="Q63" s="382"/>
    </row>
    <row r="64" spans="1:17" x14ac:dyDescent="0.2">
      <c r="A64" s="382"/>
      <c r="B64" s="382"/>
      <c r="C64" s="382"/>
      <c r="D64" s="382"/>
      <c r="E64" s="382"/>
      <c r="F64" s="382"/>
      <c r="G64" s="382"/>
      <c r="H64" s="382"/>
      <c r="I64" s="382"/>
      <c r="J64" s="382"/>
      <c r="K64" s="382"/>
      <c r="L64" s="382"/>
      <c r="M64" s="382"/>
      <c r="N64" s="382"/>
      <c r="O64" s="382"/>
      <c r="P64" s="382"/>
      <c r="Q64" s="382"/>
    </row>
    <row r="65" spans="1:17" x14ac:dyDescent="0.2">
      <c r="A65" s="382"/>
      <c r="B65" s="382"/>
      <c r="C65" s="382"/>
      <c r="D65" s="382"/>
      <c r="E65" s="382"/>
      <c r="F65" s="382"/>
      <c r="G65" s="382"/>
      <c r="H65" s="382"/>
      <c r="I65" s="382"/>
      <c r="J65" s="382"/>
      <c r="K65" s="382"/>
      <c r="L65" s="382"/>
      <c r="M65" s="382"/>
      <c r="N65" s="382"/>
      <c r="O65" s="382"/>
      <c r="P65" s="382"/>
      <c r="Q65" s="382"/>
    </row>
    <row r="66" spans="1:17" x14ac:dyDescent="0.2">
      <c r="A66" s="382"/>
      <c r="B66" s="382"/>
      <c r="C66" s="382"/>
      <c r="D66" s="382"/>
      <c r="E66" s="382"/>
      <c r="F66" s="382"/>
      <c r="G66" s="382"/>
      <c r="H66" s="382"/>
      <c r="I66" s="382"/>
      <c r="J66" s="382"/>
      <c r="K66" s="382"/>
      <c r="L66" s="382"/>
      <c r="M66" s="382"/>
      <c r="N66" s="382"/>
      <c r="O66" s="382"/>
      <c r="P66" s="382"/>
      <c r="Q66" s="382"/>
    </row>
    <row r="67" spans="1:17" x14ac:dyDescent="0.2">
      <c r="A67" s="382"/>
      <c r="B67" s="382"/>
      <c r="C67" s="382"/>
      <c r="D67" s="382"/>
      <c r="E67" s="382"/>
      <c r="F67" s="382"/>
      <c r="G67" s="382"/>
      <c r="H67" s="382"/>
      <c r="I67" s="382"/>
      <c r="J67" s="382"/>
      <c r="K67" s="382"/>
      <c r="L67" s="382"/>
      <c r="M67" s="382"/>
      <c r="N67" s="382"/>
      <c r="O67" s="382"/>
      <c r="P67" s="382"/>
      <c r="Q67" s="382"/>
    </row>
    <row r="68" spans="1:17" x14ac:dyDescent="0.2">
      <c r="A68" s="382"/>
      <c r="B68" s="382"/>
      <c r="C68" s="382"/>
      <c r="D68" s="382"/>
      <c r="E68" s="382"/>
      <c r="F68" s="382"/>
      <c r="G68" s="382"/>
      <c r="H68" s="382"/>
      <c r="I68" s="382"/>
      <c r="J68" s="382"/>
      <c r="K68" s="382"/>
      <c r="L68" s="382"/>
      <c r="M68" s="382"/>
      <c r="N68" s="382"/>
      <c r="O68" s="382"/>
      <c r="P68" s="382"/>
      <c r="Q68" s="382"/>
    </row>
    <row r="69" spans="1:17" x14ac:dyDescent="0.2">
      <c r="A69" s="382"/>
      <c r="B69" s="382"/>
      <c r="C69" s="382"/>
      <c r="D69" s="382"/>
      <c r="E69" s="382"/>
      <c r="F69" s="382"/>
      <c r="G69" s="382"/>
      <c r="H69" s="382"/>
      <c r="I69" s="382"/>
      <c r="J69" s="382"/>
      <c r="K69" s="382"/>
      <c r="L69" s="382"/>
      <c r="M69" s="382"/>
      <c r="N69" s="382"/>
      <c r="O69" s="382"/>
      <c r="P69" s="382"/>
      <c r="Q69" s="382"/>
    </row>
    <row r="70" spans="1:17" x14ac:dyDescent="0.2">
      <c r="A70" s="382"/>
      <c r="B70" s="382"/>
      <c r="C70" s="382"/>
      <c r="D70" s="382"/>
      <c r="E70" s="382"/>
      <c r="F70" s="382"/>
      <c r="G70" s="382"/>
      <c r="H70" s="382"/>
      <c r="I70" s="382"/>
      <c r="J70" s="382"/>
      <c r="K70" s="382"/>
      <c r="L70" s="382"/>
      <c r="M70" s="382"/>
      <c r="N70" s="382"/>
      <c r="O70" s="382"/>
      <c r="P70" s="382"/>
      <c r="Q70" s="382"/>
    </row>
    <row r="71" spans="1:17" x14ac:dyDescent="0.2">
      <c r="A71" s="382"/>
      <c r="B71" s="382"/>
      <c r="C71" s="382"/>
      <c r="D71" s="382"/>
      <c r="E71" s="382"/>
      <c r="F71" s="382"/>
      <c r="G71" s="382"/>
      <c r="H71" s="382"/>
      <c r="I71" s="382"/>
      <c r="J71" s="382"/>
      <c r="K71" s="382"/>
      <c r="L71" s="382"/>
      <c r="M71" s="382"/>
      <c r="N71" s="382"/>
      <c r="O71" s="382"/>
      <c r="P71" s="382"/>
      <c r="Q71" s="382"/>
    </row>
  </sheetData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rowBreaks count="1" manualBreakCount="1">
    <brk id="43" max="16383" man="1"/>
  </rowBreak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9"/>
  <sheetViews>
    <sheetView zoomScale="80" zoomScaleNormal="80" workbookViewId="0"/>
  </sheetViews>
  <sheetFormatPr defaultColWidth="9.140625" defaultRowHeight="15" x14ac:dyDescent="0.2"/>
  <cols>
    <col min="1" max="1" width="9.140625" style="383" collapsed="1"/>
    <col min="2" max="2" width="26.85546875" style="383" customWidth="1" collapsed="1"/>
    <col min="3" max="3" width="10.85546875" style="383" customWidth="1" collapsed="1"/>
    <col min="4" max="4" width="11" style="383" customWidth="1" collapsed="1"/>
    <col min="5" max="6" width="13.5703125" style="383" bestFit="1" customWidth="1" collapsed="1"/>
    <col min="7" max="7" width="15.140625" style="383" customWidth="1" collapsed="1"/>
    <col min="8" max="8" width="14" style="383" customWidth="1" collapsed="1"/>
    <col min="9" max="9" width="19" style="383" customWidth="1" collapsed="1"/>
    <col min="10" max="10" width="17.85546875" style="383" customWidth="1" collapsed="1"/>
    <col min="11" max="11" width="9.140625" style="383" collapsed="1"/>
    <col min="12" max="12" width="26.42578125" style="383" customWidth="1" collapsed="1"/>
    <col min="13" max="13" width="9.85546875" style="383" customWidth="1" collapsed="1"/>
    <col min="14" max="16384" width="9.140625" style="383" collapsed="1"/>
  </cols>
  <sheetData>
    <row r="1" spans="1:20" ht="15.75" x14ac:dyDescent="0.25">
      <c r="A1" s="314" t="s">
        <v>430</v>
      </c>
      <c r="B1" s="382"/>
      <c r="C1" s="382"/>
      <c r="D1" s="382"/>
      <c r="E1" s="382"/>
      <c r="F1" s="382"/>
      <c r="G1" s="382"/>
      <c r="H1" s="382"/>
      <c r="I1" s="382"/>
      <c r="J1" s="382"/>
      <c r="K1" s="382"/>
      <c r="L1" s="382"/>
      <c r="M1" s="382"/>
      <c r="N1" s="382"/>
      <c r="O1" s="382"/>
      <c r="P1" s="382"/>
      <c r="Q1" s="382"/>
      <c r="R1" s="382"/>
      <c r="S1" s="382"/>
      <c r="T1" s="382"/>
    </row>
    <row r="2" spans="1:20" x14ac:dyDescent="0.2">
      <c r="A2" s="382"/>
      <c r="B2" s="382"/>
      <c r="C2" s="382"/>
      <c r="D2" s="382"/>
      <c r="E2" s="382"/>
      <c r="F2" s="382"/>
      <c r="G2" s="382"/>
      <c r="H2" s="382"/>
      <c r="I2" s="382"/>
      <c r="J2" s="382"/>
      <c r="K2" s="382"/>
      <c r="L2" s="382"/>
      <c r="M2" s="382"/>
      <c r="N2" s="382"/>
      <c r="O2" s="382"/>
      <c r="P2" s="382"/>
      <c r="Q2" s="382"/>
      <c r="R2" s="382"/>
      <c r="S2" s="382"/>
      <c r="T2" s="382"/>
    </row>
    <row r="3" spans="1:20" ht="19.5" thickBot="1" x14ac:dyDescent="0.3">
      <c r="A3" s="204" t="s">
        <v>375</v>
      </c>
      <c r="B3" s="204"/>
      <c r="C3" s="382"/>
      <c r="D3" s="382"/>
      <c r="E3" s="382"/>
      <c r="F3" s="382"/>
      <c r="G3" s="382"/>
      <c r="H3" s="382"/>
      <c r="I3" s="382"/>
      <c r="J3" s="382"/>
      <c r="K3" s="382"/>
      <c r="L3" s="395"/>
      <c r="M3" s="392"/>
      <c r="N3" s="392"/>
      <c r="O3" s="392"/>
      <c r="P3" s="392"/>
      <c r="Q3" s="392"/>
      <c r="R3" s="392"/>
      <c r="S3" s="392"/>
      <c r="T3" s="392"/>
    </row>
    <row r="4" spans="1:20" s="400" customFormat="1" ht="33" customHeight="1" x14ac:dyDescent="0.25">
      <c r="A4" s="396"/>
      <c r="B4" s="396" t="s">
        <v>337</v>
      </c>
      <c r="C4" s="386" t="s">
        <v>350</v>
      </c>
      <c r="D4" s="386">
        <v>2</v>
      </c>
      <c r="E4" s="386">
        <v>3</v>
      </c>
      <c r="F4" s="386">
        <v>4</v>
      </c>
      <c r="G4" s="386" t="s">
        <v>351</v>
      </c>
      <c r="H4" s="417" t="s">
        <v>338</v>
      </c>
      <c r="I4" s="386" t="s">
        <v>433</v>
      </c>
      <c r="J4" s="397"/>
      <c r="K4" s="398"/>
      <c r="L4" s="399"/>
      <c r="M4" s="399"/>
      <c r="N4" s="399"/>
      <c r="O4" s="399"/>
      <c r="P4" s="399"/>
      <c r="Q4" s="399"/>
      <c r="R4" s="399"/>
      <c r="S4" s="399"/>
      <c r="T4" s="399"/>
    </row>
    <row r="5" spans="1:20" ht="15.75" x14ac:dyDescent="0.25">
      <c r="A5" s="382"/>
      <c r="B5" s="382" t="s">
        <v>8</v>
      </c>
      <c r="C5" s="433">
        <v>46143</v>
      </c>
      <c r="D5" s="433">
        <v>47126</v>
      </c>
      <c r="E5" s="433">
        <v>31569</v>
      </c>
      <c r="F5" s="433">
        <v>31165</v>
      </c>
      <c r="G5" s="433">
        <v>25469</v>
      </c>
      <c r="H5" s="452">
        <f t="shared" ref="H5:H18" si="0">SUM(C5:G5)</f>
        <v>181472</v>
      </c>
      <c r="I5" s="438">
        <f t="shared" ref="I5:I19" si="1">(C5+D5)/H5*100</f>
        <v>51.395807617704101</v>
      </c>
      <c r="J5" s="392"/>
      <c r="K5" s="392"/>
      <c r="L5" s="392"/>
      <c r="M5" s="392"/>
      <c r="N5" s="392"/>
      <c r="O5" s="392"/>
      <c r="P5" s="392"/>
      <c r="Q5" s="392"/>
      <c r="R5" s="392"/>
      <c r="S5" s="392"/>
      <c r="T5" s="392"/>
    </row>
    <row r="6" spans="1:20" ht="15.75" x14ac:dyDescent="0.25">
      <c r="A6" s="382"/>
      <c r="B6" s="392" t="s">
        <v>17</v>
      </c>
      <c r="C6" s="439">
        <v>100118</v>
      </c>
      <c r="D6" s="439">
        <v>52910</v>
      </c>
      <c r="E6" s="439">
        <v>39269</v>
      </c>
      <c r="F6" s="439">
        <v>42997</v>
      </c>
      <c r="G6" s="439">
        <v>64356</v>
      </c>
      <c r="H6" s="452">
        <f t="shared" si="0"/>
        <v>299650</v>
      </c>
      <c r="I6" s="438">
        <f t="shared" si="1"/>
        <v>51.068913732688138</v>
      </c>
      <c r="J6" s="392"/>
      <c r="K6" s="392"/>
      <c r="L6" s="392"/>
      <c r="M6" s="392"/>
      <c r="N6" s="392"/>
      <c r="O6" s="392"/>
      <c r="P6" s="392"/>
      <c r="Q6" s="392"/>
      <c r="R6" s="392"/>
      <c r="S6" s="392"/>
      <c r="T6" s="392"/>
    </row>
    <row r="7" spans="1:20" ht="15.75" x14ac:dyDescent="0.25">
      <c r="A7" s="382"/>
      <c r="B7" s="382" t="s">
        <v>1</v>
      </c>
      <c r="C7" s="433">
        <v>30367</v>
      </c>
      <c r="D7" s="433">
        <v>24529</v>
      </c>
      <c r="E7" s="433">
        <v>20855</v>
      </c>
      <c r="F7" s="433">
        <v>18047</v>
      </c>
      <c r="G7" s="433">
        <v>16202</v>
      </c>
      <c r="H7" s="452">
        <f t="shared" si="0"/>
        <v>110000</v>
      </c>
      <c r="I7" s="438">
        <f t="shared" si="1"/>
        <v>49.905454545454546</v>
      </c>
      <c r="J7" s="392"/>
      <c r="K7" s="392"/>
      <c r="L7" s="392"/>
      <c r="M7" s="392"/>
      <c r="N7" s="392"/>
      <c r="O7" s="392"/>
      <c r="P7" s="392"/>
      <c r="Q7" s="392"/>
      <c r="R7" s="392"/>
      <c r="S7" s="392"/>
      <c r="T7" s="392"/>
    </row>
    <row r="8" spans="1:20" ht="15.75" x14ac:dyDescent="0.25">
      <c r="A8" s="382"/>
      <c r="B8" s="382" t="s">
        <v>4</v>
      </c>
      <c r="C8" s="433">
        <v>19064</v>
      </c>
      <c r="D8" s="433">
        <v>22057</v>
      </c>
      <c r="E8" s="433">
        <v>20325</v>
      </c>
      <c r="F8" s="433">
        <v>20441</v>
      </c>
      <c r="G8" s="433">
        <v>18270</v>
      </c>
      <c r="H8" s="452">
        <f t="shared" si="0"/>
        <v>100157</v>
      </c>
      <c r="I8" s="438">
        <f t="shared" si="1"/>
        <v>41.056541230268479</v>
      </c>
      <c r="J8" s="392"/>
      <c r="K8" s="392"/>
      <c r="L8" s="392"/>
      <c r="M8" s="392"/>
      <c r="N8" s="392"/>
      <c r="O8" s="392"/>
      <c r="P8" s="392"/>
      <c r="Q8" s="392"/>
      <c r="R8" s="392"/>
      <c r="S8" s="392"/>
      <c r="T8" s="392"/>
    </row>
    <row r="9" spans="1:20" ht="15.75" x14ac:dyDescent="0.25">
      <c r="A9" s="392"/>
      <c r="B9" s="392" t="s">
        <v>5</v>
      </c>
      <c r="C9" s="439">
        <v>13083</v>
      </c>
      <c r="D9" s="439">
        <v>16299</v>
      </c>
      <c r="E9" s="439">
        <v>17401</v>
      </c>
      <c r="F9" s="439">
        <v>17890</v>
      </c>
      <c r="G9" s="439">
        <v>18173</v>
      </c>
      <c r="H9" s="452">
        <f t="shared" si="0"/>
        <v>82846</v>
      </c>
      <c r="I9" s="438">
        <f t="shared" si="1"/>
        <v>35.465804021920192</v>
      </c>
      <c r="J9" s="392"/>
      <c r="K9" s="392"/>
      <c r="L9" s="392"/>
      <c r="M9" s="392"/>
      <c r="N9" s="392"/>
      <c r="O9" s="392"/>
      <c r="P9" s="392"/>
      <c r="Q9" s="392"/>
      <c r="R9" s="392"/>
      <c r="S9" s="392"/>
      <c r="T9" s="392"/>
    </row>
    <row r="10" spans="1:20" ht="15.75" x14ac:dyDescent="0.25">
      <c r="A10" s="382"/>
      <c r="B10" s="382" t="s">
        <v>3</v>
      </c>
      <c r="C10" s="433">
        <v>3406</v>
      </c>
      <c r="D10" s="433">
        <v>11754</v>
      </c>
      <c r="E10" s="433">
        <v>19002</v>
      </c>
      <c r="F10" s="433">
        <v>8614</v>
      </c>
      <c r="G10" s="433">
        <v>3777</v>
      </c>
      <c r="H10" s="452">
        <f t="shared" si="0"/>
        <v>46553</v>
      </c>
      <c r="I10" s="438">
        <f t="shared" si="1"/>
        <v>32.565033402788217</v>
      </c>
      <c r="J10" s="392"/>
      <c r="K10" s="392"/>
      <c r="L10" s="392"/>
      <c r="M10" s="392"/>
      <c r="N10" s="392"/>
      <c r="O10" s="392"/>
      <c r="P10" s="392"/>
      <c r="Q10" s="392"/>
      <c r="R10" s="392"/>
      <c r="S10" s="392"/>
      <c r="T10" s="392"/>
    </row>
    <row r="11" spans="1:20" ht="15.75" x14ac:dyDescent="0.25">
      <c r="A11" s="382"/>
      <c r="B11" s="392" t="s">
        <v>9</v>
      </c>
      <c r="C11" s="439">
        <v>23383</v>
      </c>
      <c r="D11" s="439">
        <v>44506</v>
      </c>
      <c r="E11" s="439">
        <v>35866</v>
      </c>
      <c r="F11" s="439">
        <v>39034</v>
      </c>
      <c r="G11" s="439">
        <v>70598</v>
      </c>
      <c r="H11" s="452">
        <f t="shared" si="0"/>
        <v>213387</v>
      </c>
      <c r="I11" s="438">
        <f t="shared" si="1"/>
        <v>31.814965297792273</v>
      </c>
      <c r="J11" s="392"/>
      <c r="K11" s="392"/>
      <c r="L11" s="392"/>
      <c r="M11" s="392"/>
      <c r="N11" s="392"/>
      <c r="O11" s="392"/>
      <c r="P11" s="392"/>
      <c r="Q11" s="392"/>
      <c r="R11" s="392"/>
      <c r="S11" s="392"/>
      <c r="T11" s="392"/>
    </row>
    <row r="12" spans="1:20" ht="15.75" x14ac:dyDescent="0.25">
      <c r="A12" s="382"/>
      <c r="B12" s="392" t="s">
        <v>12</v>
      </c>
      <c r="C12" s="439">
        <v>16563</v>
      </c>
      <c r="D12" s="439">
        <v>17378</v>
      </c>
      <c r="E12" s="439">
        <v>23504</v>
      </c>
      <c r="F12" s="439">
        <v>32057</v>
      </c>
      <c r="G12" s="439">
        <v>20249</v>
      </c>
      <c r="H12" s="452">
        <f t="shared" si="0"/>
        <v>109751</v>
      </c>
      <c r="I12" s="438">
        <f t="shared" si="1"/>
        <v>30.925458537963209</v>
      </c>
      <c r="J12" s="392"/>
      <c r="K12" s="392"/>
      <c r="L12" s="392"/>
      <c r="M12" s="392"/>
      <c r="N12" s="392"/>
      <c r="O12" s="392"/>
      <c r="P12" s="392"/>
      <c r="Q12" s="392"/>
      <c r="R12" s="392"/>
      <c r="S12" s="392"/>
      <c r="T12" s="392"/>
    </row>
    <row r="13" spans="1:20" ht="15.75" x14ac:dyDescent="0.25">
      <c r="A13" s="392"/>
      <c r="B13" s="392" t="s">
        <v>7</v>
      </c>
      <c r="C13" s="439">
        <v>8067</v>
      </c>
      <c r="D13" s="439">
        <v>16008</v>
      </c>
      <c r="E13" s="439">
        <v>39319</v>
      </c>
      <c r="F13" s="439">
        <v>27777</v>
      </c>
      <c r="G13" s="439">
        <v>7992</v>
      </c>
      <c r="H13" s="452">
        <f t="shared" si="0"/>
        <v>99163</v>
      </c>
      <c r="I13" s="438">
        <f t="shared" si="1"/>
        <v>24.278208606032493</v>
      </c>
      <c r="J13" s="392"/>
      <c r="K13" s="392"/>
      <c r="L13" s="392"/>
      <c r="M13" s="392"/>
      <c r="N13" s="392"/>
      <c r="O13" s="392"/>
      <c r="P13" s="392"/>
      <c r="Q13" s="392"/>
      <c r="R13" s="392"/>
      <c r="S13" s="392"/>
      <c r="T13" s="392"/>
    </row>
    <row r="14" spans="1:20" ht="15.75" x14ac:dyDescent="0.25">
      <c r="A14" s="382"/>
      <c r="B14" s="392" t="s">
        <v>2</v>
      </c>
      <c r="C14" s="439">
        <v>1831</v>
      </c>
      <c r="D14" s="439">
        <v>5670</v>
      </c>
      <c r="E14" s="439">
        <v>15443</v>
      </c>
      <c r="F14" s="439">
        <v>10965</v>
      </c>
      <c r="G14" s="439">
        <v>3096</v>
      </c>
      <c r="H14" s="452">
        <f t="shared" si="0"/>
        <v>37005</v>
      </c>
      <c r="I14" s="438">
        <f t="shared" si="1"/>
        <v>20.270233752195647</v>
      </c>
      <c r="J14" s="392"/>
      <c r="K14" s="392"/>
      <c r="L14" s="392"/>
      <c r="M14" s="392"/>
      <c r="N14" s="392"/>
      <c r="O14" s="392"/>
      <c r="P14" s="392"/>
      <c r="Q14" s="392"/>
      <c r="R14" s="392"/>
      <c r="S14" s="392"/>
      <c r="T14" s="392"/>
    </row>
    <row r="15" spans="1:20" ht="15.75" x14ac:dyDescent="0.25">
      <c r="A15" s="392"/>
      <c r="B15" s="382" t="s">
        <v>6</v>
      </c>
      <c r="C15" s="433">
        <v>7310</v>
      </c>
      <c r="D15" s="433">
        <v>20677</v>
      </c>
      <c r="E15" s="433">
        <v>30410</v>
      </c>
      <c r="F15" s="433">
        <v>44763</v>
      </c>
      <c r="G15" s="433">
        <v>42961</v>
      </c>
      <c r="H15" s="452">
        <f t="shared" si="0"/>
        <v>146121</v>
      </c>
      <c r="I15" s="438">
        <f t="shared" si="1"/>
        <v>19.153304453158686</v>
      </c>
      <c r="J15" s="392"/>
      <c r="K15" s="392"/>
      <c r="L15" s="392"/>
      <c r="M15" s="392"/>
      <c r="N15" s="392"/>
      <c r="O15" s="392"/>
      <c r="P15" s="392"/>
      <c r="Q15" s="392"/>
      <c r="R15" s="392"/>
      <c r="S15" s="392"/>
      <c r="T15" s="392"/>
    </row>
    <row r="16" spans="1:20" ht="15.75" x14ac:dyDescent="0.25">
      <c r="A16" s="382"/>
      <c r="B16" s="382" t="s">
        <v>10</v>
      </c>
      <c r="C16" s="433"/>
      <c r="D16" s="433">
        <v>1163</v>
      </c>
      <c r="E16" s="433">
        <v>1195</v>
      </c>
      <c r="F16" s="433">
        <v>4318</v>
      </c>
      <c r="G16" s="433"/>
      <c r="H16" s="452">
        <f t="shared" si="0"/>
        <v>6676</v>
      </c>
      <c r="I16" s="438">
        <f t="shared" si="1"/>
        <v>17.420611144397842</v>
      </c>
      <c r="J16" s="392"/>
      <c r="K16" s="392"/>
      <c r="L16" s="392"/>
      <c r="M16" s="392"/>
      <c r="N16" s="392"/>
      <c r="O16" s="392"/>
      <c r="P16" s="392"/>
      <c r="Q16" s="392"/>
      <c r="R16" s="392"/>
      <c r="S16" s="392"/>
      <c r="T16" s="392"/>
    </row>
    <row r="17" spans="1:20" ht="15.75" x14ac:dyDescent="0.25">
      <c r="A17" s="392"/>
      <c r="B17" s="392" t="s">
        <v>13</v>
      </c>
      <c r="C17" s="439"/>
      <c r="D17" s="439">
        <v>1350</v>
      </c>
      <c r="E17" s="439">
        <v>6727</v>
      </c>
      <c r="F17" s="439"/>
      <c r="G17" s="439"/>
      <c r="H17" s="452">
        <f t="shared" si="0"/>
        <v>8077</v>
      </c>
      <c r="I17" s="438">
        <f t="shared" si="1"/>
        <v>16.714126532128265</v>
      </c>
      <c r="J17" s="392"/>
      <c r="K17" s="392"/>
      <c r="L17" s="392"/>
      <c r="M17" s="392"/>
      <c r="N17" s="392"/>
      <c r="O17" s="392"/>
      <c r="P17" s="392"/>
      <c r="Q17" s="392"/>
      <c r="R17" s="392"/>
      <c r="S17" s="392"/>
      <c r="T17" s="392"/>
    </row>
    <row r="18" spans="1:20" ht="15.75" x14ac:dyDescent="0.25">
      <c r="A18" s="389"/>
      <c r="B18" s="389" t="s">
        <v>11</v>
      </c>
      <c r="C18" s="434"/>
      <c r="D18" s="434">
        <v>353</v>
      </c>
      <c r="E18" s="434">
        <v>2570</v>
      </c>
      <c r="F18" s="434">
        <v>3343</v>
      </c>
      <c r="G18" s="434"/>
      <c r="H18" s="452">
        <f t="shared" si="0"/>
        <v>6266</v>
      </c>
      <c r="I18" s="438">
        <f t="shared" si="1"/>
        <v>5.6335780402170448</v>
      </c>
      <c r="J18" s="392"/>
      <c r="K18" s="392"/>
      <c r="L18" s="392"/>
      <c r="M18" s="392"/>
      <c r="N18" s="392"/>
      <c r="O18" s="392"/>
      <c r="P18" s="392"/>
      <c r="Q18" s="392"/>
      <c r="R18" s="392"/>
      <c r="S18" s="392"/>
      <c r="T18" s="392"/>
    </row>
    <row r="19" spans="1:20" ht="16.5" thickBot="1" x14ac:dyDescent="0.3">
      <c r="A19" s="401"/>
      <c r="B19" s="401" t="s">
        <v>14</v>
      </c>
      <c r="C19" s="455">
        <f t="shared" ref="C19:G19" si="2">SUM(C5:C18)</f>
        <v>269335</v>
      </c>
      <c r="D19" s="455">
        <f t="shared" si="2"/>
        <v>281780</v>
      </c>
      <c r="E19" s="455">
        <f t="shared" si="2"/>
        <v>303455</v>
      </c>
      <c r="F19" s="455">
        <f t="shared" si="2"/>
        <v>301411</v>
      </c>
      <c r="G19" s="455">
        <f t="shared" si="2"/>
        <v>291143</v>
      </c>
      <c r="H19" s="453">
        <f>SUM(H5:H18)</f>
        <v>1447124</v>
      </c>
      <c r="I19" s="440">
        <f t="shared" si="1"/>
        <v>38.083467622677809</v>
      </c>
      <c r="J19" s="392"/>
      <c r="K19" s="392"/>
      <c r="L19" s="392"/>
      <c r="M19" s="392"/>
      <c r="N19" s="392"/>
      <c r="O19" s="392"/>
      <c r="P19" s="392"/>
      <c r="Q19" s="392"/>
      <c r="R19" s="392"/>
      <c r="S19" s="392"/>
      <c r="T19" s="392"/>
    </row>
    <row r="20" spans="1:20" x14ac:dyDescent="0.2">
      <c r="A20" s="406" t="s">
        <v>376</v>
      </c>
      <c r="B20" s="382"/>
      <c r="C20" s="382"/>
      <c r="D20" s="382"/>
      <c r="E20" s="382"/>
      <c r="F20" s="382"/>
      <c r="G20" s="382"/>
      <c r="H20" s="382"/>
      <c r="I20" s="382"/>
      <c r="J20" s="382"/>
      <c r="K20" s="382"/>
      <c r="L20" s="382"/>
      <c r="M20" s="382"/>
      <c r="N20" s="382"/>
      <c r="O20" s="382"/>
      <c r="P20" s="382"/>
      <c r="Q20" s="382"/>
      <c r="R20" s="382"/>
      <c r="S20" s="382"/>
      <c r="T20" s="382"/>
    </row>
    <row r="21" spans="1:20" x14ac:dyDescent="0.2">
      <c r="A21" s="406"/>
      <c r="B21" s="382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  <c r="O21" s="382"/>
      <c r="P21" s="382"/>
      <c r="Q21" s="382"/>
      <c r="R21" s="382"/>
      <c r="S21" s="382"/>
      <c r="T21" s="382"/>
    </row>
    <row r="22" spans="1:20" ht="15.75" x14ac:dyDescent="0.25">
      <c r="A22" s="391" t="s">
        <v>352</v>
      </c>
      <c r="C22" s="382"/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382"/>
      <c r="P22" s="382"/>
      <c r="Q22" s="382"/>
      <c r="R22" s="382"/>
      <c r="S22" s="382"/>
      <c r="T22" s="382"/>
    </row>
    <row r="23" spans="1:20" x14ac:dyDescent="0.2">
      <c r="A23" s="382"/>
      <c r="B23" s="382"/>
      <c r="C23" s="382"/>
      <c r="D23" s="382"/>
      <c r="E23" s="382"/>
      <c r="F23" s="382"/>
      <c r="G23" s="382"/>
      <c r="H23" s="382"/>
      <c r="I23" s="382"/>
      <c r="J23" s="382"/>
      <c r="K23" s="382"/>
      <c r="L23" s="382"/>
      <c r="M23" s="382"/>
      <c r="N23" s="382"/>
      <c r="O23" s="382"/>
      <c r="P23" s="382"/>
      <c r="Q23" s="382"/>
      <c r="R23" s="382"/>
      <c r="S23" s="382"/>
      <c r="T23" s="382"/>
    </row>
    <row r="24" spans="1:20" x14ac:dyDescent="0.2">
      <c r="A24" s="382"/>
      <c r="B24" s="382"/>
      <c r="C24" s="382"/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  <c r="O24" s="382"/>
      <c r="P24" s="382"/>
      <c r="Q24" s="382"/>
      <c r="R24" s="382"/>
      <c r="S24" s="382"/>
      <c r="T24" s="382"/>
    </row>
    <row r="25" spans="1:20" x14ac:dyDescent="0.2">
      <c r="A25" s="382"/>
      <c r="B25" s="382"/>
      <c r="C25" s="382"/>
      <c r="D25" s="382"/>
      <c r="E25" s="382"/>
      <c r="F25" s="382"/>
      <c r="G25" s="382"/>
      <c r="H25" s="382"/>
      <c r="I25" s="382"/>
      <c r="J25" s="382"/>
      <c r="K25" s="382"/>
      <c r="L25" s="382"/>
      <c r="M25" s="382"/>
      <c r="N25" s="382"/>
      <c r="O25" s="382"/>
      <c r="P25" s="382"/>
      <c r="Q25" s="382"/>
      <c r="R25" s="382"/>
      <c r="S25" s="382"/>
      <c r="T25" s="382"/>
    </row>
    <row r="26" spans="1:20" x14ac:dyDescent="0.2">
      <c r="A26" s="382"/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  <c r="S26" s="382"/>
      <c r="T26" s="382"/>
    </row>
    <row r="27" spans="1:20" x14ac:dyDescent="0.2">
      <c r="A27" s="382"/>
      <c r="B27" s="382"/>
      <c r="C27" s="382"/>
      <c r="D27" s="382"/>
      <c r="E27" s="382"/>
      <c r="F27" s="382"/>
      <c r="G27" s="382"/>
      <c r="H27" s="382"/>
      <c r="I27" s="382"/>
      <c r="J27" s="382"/>
      <c r="K27" s="382"/>
      <c r="L27" s="382"/>
      <c r="M27" s="382"/>
      <c r="N27" s="382"/>
      <c r="O27" s="382"/>
      <c r="P27" s="382"/>
      <c r="Q27" s="382"/>
      <c r="R27" s="382"/>
      <c r="S27" s="382"/>
      <c r="T27" s="382"/>
    </row>
    <row r="28" spans="1:20" x14ac:dyDescent="0.2">
      <c r="A28" s="382"/>
      <c r="B28" s="382"/>
      <c r="C28" s="382"/>
      <c r="D28" s="382"/>
      <c r="E28" s="382"/>
      <c r="F28" s="382"/>
      <c r="G28" s="382"/>
      <c r="H28" s="382"/>
      <c r="I28" s="382"/>
      <c r="J28" s="382"/>
      <c r="K28" s="382"/>
      <c r="L28" s="382"/>
      <c r="M28" s="382"/>
      <c r="N28" s="382"/>
      <c r="O28" s="382"/>
      <c r="P28" s="382"/>
      <c r="Q28" s="382"/>
      <c r="R28" s="382"/>
      <c r="S28" s="382"/>
      <c r="T28" s="382"/>
    </row>
    <row r="29" spans="1:20" x14ac:dyDescent="0.2">
      <c r="A29" s="382"/>
      <c r="B29" s="382"/>
      <c r="C29" s="382"/>
      <c r="D29" s="382"/>
      <c r="E29" s="382"/>
      <c r="F29" s="382"/>
      <c r="G29" s="382"/>
      <c r="H29" s="382"/>
      <c r="I29" s="382"/>
      <c r="J29" s="382"/>
      <c r="K29" s="382"/>
      <c r="L29" s="382"/>
      <c r="M29" s="382"/>
      <c r="N29" s="382"/>
      <c r="O29" s="382"/>
      <c r="P29" s="382"/>
      <c r="Q29" s="382"/>
      <c r="R29" s="382"/>
      <c r="S29" s="382"/>
      <c r="T29" s="382"/>
    </row>
    <row r="30" spans="1:20" x14ac:dyDescent="0.2">
      <c r="A30" s="382"/>
      <c r="B30" s="382"/>
      <c r="C30" s="382"/>
      <c r="D30" s="382"/>
      <c r="E30" s="382"/>
      <c r="F30" s="382"/>
      <c r="G30" s="382"/>
      <c r="H30" s="382"/>
      <c r="I30" s="382"/>
      <c r="J30" s="382"/>
      <c r="K30" s="382"/>
      <c r="L30" s="382"/>
      <c r="M30" s="382"/>
      <c r="N30" s="382"/>
      <c r="O30" s="382"/>
      <c r="P30" s="382"/>
      <c r="Q30" s="382"/>
      <c r="R30" s="382"/>
      <c r="S30" s="382"/>
      <c r="T30" s="382"/>
    </row>
    <row r="31" spans="1:20" x14ac:dyDescent="0.2">
      <c r="A31" s="382"/>
      <c r="B31" s="382"/>
      <c r="C31" s="382"/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382"/>
      <c r="P31" s="382"/>
      <c r="Q31" s="382"/>
      <c r="R31" s="382"/>
      <c r="S31" s="382"/>
      <c r="T31" s="382"/>
    </row>
    <row r="32" spans="1:20" x14ac:dyDescent="0.2">
      <c r="A32" s="382"/>
      <c r="B32" s="382"/>
      <c r="C32" s="382"/>
      <c r="D32" s="382"/>
      <c r="E32" s="382"/>
      <c r="F32" s="382"/>
      <c r="G32" s="382"/>
      <c r="H32" s="382"/>
      <c r="I32" s="382"/>
      <c r="J32" s="382"/>
      <c r="K32" s="382"/>
      <c r="L32" s="382"/>
      <c r="M32" s="382"/>
      <c r="N32" s="382"/>
      <c r="O32" s="382"/>
      <c r="P32" s="382"/>
      <c r="Q32" s="382"/>
      <c r="R32" s="382"/>
      <c r="S32" s="382"/>
      <c r="T32" s="382"/>
    </row>
    <row r="33" spans="1:20" x14ac:dyDescent="0.2">
      <c r="A33" s="382"/>
      <c r="B33" s="382"/>
      <c r="C33" s="382"/>
      <c r="D33" s="382"/>
      <c r="E33" s="382"/>
      <c r="F33" s="382"/>
      <c r="G33" s="382"/>
      <c r="H33" s="382"/>
      <c r="I33" s="382"/>
      <c r="J33" s="382"/>
      <c r="K33" s="382"/>
      <c r="L33" s="382"/>
      <c r="M33" s="382"/>
      <c r="N33" s="382"/>
      <c r="O33" s="382"/>
      <c r="P33" s="382"/>
      <c r="Q33" s="382"/>
      <c r="R33" s="382"/>
      <c r="S33" s="382"/>
      <c r="T33" s="382"/>
    </row>
    <row r="34" spans="1:20" x14ac:dyDescent="0.2">
      <c r="A34" s="382"/>
      <c r="B34" s="382"/>
      <c r="C34" s="382"/>
      <c r="D34" s="382"/>
      <c r="E34" s="382"/>
      <c r="F34" s="382"/>
      <c r="G34" s="382"/>
      <c r="H34" s="382"/>
      <c r="I34" s="382"/>
      <c r="J34" s="382"/>
      <c r="K34" s="382"/>
      <c r="L34" s="382"/>
      <c r="M34" s="382"/>
      <c r="N34" s="382"/>
      <c r="O34" s="382"/>
      <c r="P34" s="382"/>
      <c r="Q34" s="382"/>
      <c r="R34" s="382"/>
      <c r="S34" s="382"/>
      <c r="T34" s="382"/>
    </row>
    <row r="35" spans="1:20" x14ac:dyDescent="0.2">
      <c r="A35" s="382"/>
      <c r="B35" s="382"/>
      <c r="C35" s="382"/>
      <c r="D35" s="382"/>
      <c r="E35" s="382"/>
      <c r="F35" s="382"/>
      <c r="G35" s="382"/>
      <c r="H35" s="382"/>
      <c r="I35" s="382"/>
      <c r="J35" s="382"/>
      <c r="K35" s="382"/>
      <c r="L35" s="382"/>
      <c r="M35" s="382"/>
      <c r="N35" s="382"/>
      <c r="O35" s="382"/>
      <c r="P35" s="382"/>
      <c r="Q35" s="382"/>
      <c r="R35" s="382"/>
      <c r="S35" s="382"/>
      <c r="T35" s="382"/>
    </row>
    <row r="36" spans="1:20" x14ac:dyDescent="0.2">
      <c r="A36" s="382"/>
      <c r="B36" s="382"/>
      <c r="C36" s="382"/>
      <c r="D36" s="382"/>
      <c r="E36" s="382"/>
      <c r="F36" s="382"/>
      <c r="G36" s="382"/>
      <c r="H36" s="382"/>
      <c r="I36" s="382"/>
      <c r="J36" s="382"/>
      <c r="K36" s="382"/>
      <c r="L36" s="382"/>
      <c r="M36" s="382"/>
      <c r="N36" s="382"/>
      <c r="O36" s="382"/>
      <c r="P36" s="382"/>
      <c r="Q36" s="382"/>
      <c r="R36" s="382"/>
      <c r="S36" s="382"/>
      <c r="T36" s="382"/>
    </row>
    <row r="37" spans="1:20" x14ac:dyDescent="0.2">
      <c r="A37" s="382"/>
      <c r="B37" s="382"/>
      <c r="C37" s="382"/>
      <c r="D37" s="382"/>
      <c r="E37" s="382"/>
      <c r="F37" s="382"/>
      <c r="G37" s="382"/>
      <c r="H37" s="382"/>
      <c r="I37" s="382"/>
      <c r="J37" s="382"/>
      <c r="K37" s="382"/>
      <c r="L37" s="382"/>
      <c r="M37" s="382"/>
      <c r="N37" s="382"/>
      <c r="O37" s="382"/>
      <c r="P37" s="382"/>
      <c r="Q37" s="382"/>
      <c r="R37" s="382"/>
      <c r="S37" s="382"/>
      <c r="T37" s="382"/>
    </row>
    <row r="38" spans="1:20" x14ac:dyDescent="0.2">
      <c r="A38" s="382"/>
      <c r="B38" s="382"/>
      <c r="C38" s="382"/>
      <c r="D38" s="382"/>
      <c r="E38" s="382"/>
      <c r="F38" s="382"/>
      <c r="G38" s="382"/>
      <c r="H38" s="382"/>
      <c r="I38" s="382"/>
      <c r="J38" s="382"/>
      <c r="K38" s="382"/>
      <c r="L38" s="382"/>
      <c r="M38" s="382"/>
      <c r="N38" s="382"/>
      <c r="O38" s="382"/>
      <c r="P38" s="382"/>
      <c r="Q38" s="382"/>
      <c r="R38" s="382"/>
      <c r="S38" s="382"/>
      <c r="T38" s="382"/>
    </row>
    <row r="39" spans="1:20" x14ac:dyDescent="0.2">
      <c r="A39" s="382"/>
      <c r="B39" s="382"/>
      <c r="C39" s="382"/>
      <c r="D39" s="382"/>
      <c r="E39" s="382"/>
      <c r="F39" s="382"/>
      <c r="G39" s="382"/>
      <c r="H39" s="382"/>
      <c r="I39" s="382"/>
      <c r="J39" s="382"/>
      <c r="K39" s="382"/>
      <c r="L39" s="382"/>
      <c r="M39" s="382"/>
      <c r="N39" s="382"/>
      <c r="O39" s="382"/>
      <c r="P39" s="382"/>
      <c r="Q39" s="382"/>
      <c r="R39" s="382"/>
      <c r="S39" s="382"/>
      <c r="T39" s="382"/>
    </row>
    <row r="40" spans="1:20" x14ac:dyDescent="0.2">
      <c r="A40" s="382"/>
      <c r="B40" s="382"/>
      <c r="C40" s="382"/>
      <c r="D40" s="382"/>
      <c r="E40" s="382"/>
      <c r="F40" s="382"/>
      <c r="G40" s="382"/>
      <c r="H40" s="382"/>
      <c r="I40" s="382"/>
      <c r="J40" s="382"/>
      <c r="K40" s="382"/>
      <c r="L40" s="382"/>
      <c r="M40" s="382"/>
      <c r="N40" s="382"/>
      <c r="O40" s="382"/>
      <c r="P40" s="382"/>
      <c r="Q40" s="382"/>
      <c r="R40" s="382"/>
      <c r="S40" s="382"/>
      <c r="T40" s="382"/>
    </row>
    <row r="41" spans="1:20" x14ac:dyDescent="0.2">
      <c r="A41" s="382"/>
      <c r="B41" s="382"/>
      <c r="C41" s="382"/>
      <c r="D41" s="382"/>
      <c r="E41" s="382"/>
      <c r="F41" s="382"/>
      <c r="G41" s="382"/>
      <c r="H41" s="382"/>
      <c r="I41" s="382"/>
      <c r="J41" s="382"/>
      <c r="K41" s="382"/>
      <c r="L41" s="382"/>
      <c r="M41" s="382"/>
      <c r="N41" s="382"/>
      <c r="O41" s="382"/>
      <c r="P41" s="382"/>
      <c r="Q41" s="382"/>
      <c r="R41" s="382"/>
      <c r="S41" s="382"/>
      <c r="T41" s="382"/>
    </row>
    <row r="42" spans="1:20" x14ac:dyDescent="0.2">
      <c r="A42" s="382"/>
      <c r="B42" s="382"/>
      <c r="C42" s="382"/>
      <c r="D42" s="382"/>
      <c r="E42" s="382"/>
      <c r="F42" s="382"/>
      <c r="G42" s="382"/>
      <c r="H42" s="382"/>
      <c r="I42" s="382"/>
      <c r="J42" s="382"/>
      <c r="K42" s="382"/>
      <c r="L42" s="382"/>
      <c r="M42" s="382"/>
      <c r="N42" s="382"/>
      <c r="O42" s="382"/>
      <c r="P42" s="382"/>
      <c r="Q42" s="382"/>
      <c r="R42" s="382"/>
      <c r="S42" s="382"/>
      <c r="T42" s="382"/>
    </row>
    <row r="43" spans="1:20" x14ac:dyDescent="0.2">
      <c r="A43" s="382"/>
      <c r="B43" s="382"/>
      <c r="C43" s="382"/>
      <c r="D43" s="382"/>
      <c r="E43" s="382"/>
      <c r="F43" s="382"/>
      <c r="G43" s="382"/>
      <c r="H43" s="382"/>
      <c r="I43" s="382"/>
      <c r="J43" s="382"/>
      <c r="K43" s="382"/>
      <c r="L43" s="382"/>
      <c r="M43" s="382"/>
      <c r="N43" s="382"/>
      <c r="O43" s="382"/>
      <c r="P43" s="382"/>
      <c r="Q43" s="382"/>
      <c r="R43" s="382"/>
      <c r="S43" s="382"/>
      <c r="T43" s="382"/>
    </row>
    <row r="44" spans="1:20" x14ac:dyDescent="0.2">
      <c r="A44" s="382"/>
      <c r="B44" s="382"/>
      <c r="C44" s="382"/>
      <c r="D44" s="382"/>
      <c r="E44" s="382"/>
      <c r="F44" s="382"/>
      <c r="G44" s="382"/>
      <c r="H44" s="382"/>
      <c r="I44" s="382"/>
      <c r="J44" s="382"/>
      <c r="K44" s="382"/>
      <c r="L44" s="382"/>
      <c r="M44" s="382"/>
      <c r="N44" s="382"/>
      <c r="O44" s="382"/>
      <c r="P44" s="382"/>
      <c r="Q44" s="382"/>
      <c r="R44" s="382"/>
      <c r="S44" s="382"/>
      <c r="T44" s="382"/>
    </row>
    <row r="45" spans="1:20" x14ac:dyDescent="0.2">
      <c r="A45" s="382"/>
      <c r="B45" s="382"/>
      <c r="C45" s="382"/>
      <c r="D45" s="382"/>
      <c r="E45" s="382"/>
      <c r="F45" s="382"/>
      <c r="G45" s="382"/>
      <c r="H45" s="382"/>
      <c r="I45" s="382"/>
      <c r="J45" s="382"/>
      <c r="K45" s="382"/>
      <c r="L45" s="382"/>
      <c r="M45" s="382"/>
      <c r="N45" s="382"/>
      <c r="O45" s="382"/>
      <c r="P45" s="382"/>
      <c r="Q45" s="382"/>
      <c r="R45" s="382"/>
      <c r="S45" s="382"/>
      <c r="T45" s="382"/>
    </row>
    <row r="46" spans="1:20" x14ac:dyDescent="0.2">
      <c r="A46" s="382"/>
      <c r="B46" s="402"/>
      <c r="C46" s="402"/>
      <c r="D46" s="402"/>
      <c r="E46" s="402"/>
      <c r="F46" s="402"/>
      <c r="G46" s="402"/>
    </row>
    <row r="47" spans="1:20" x14ac:dyDescent="0.2">
      <c r="A47" s="403"/>
      <c r="B47" s="402"/>
      <c r="C47" s="402"/>
      <c r="D47" s="402"/>
      <c r="E47" s="402"/>
      <c r="F47" s="402"/>
      <c r="G47" s="402"/>
    </row>
    <row r="48" spans="1:20" x14ac:dyDescent="0.2">
      <c r="B48" s="402"/>
      <c r="C48" s="402"/>
      <c r="D48" s="402"/>
      <c r="E48" s="402"/>
      <c r="F48" s="402"/>
      <c r="G48" s="402"/>
    </row>
    <row r="49" spans="2:7" x14ac:dyDescent="0.2">
      <c r="B49" s="402"/>
      <c r="C49" s="402"/>
      <c r="D49" s="402"/>
      <c r="E49" s="402"/>
      <c r="F49" s="402"/>
      <c r="G49" s="402"/>
    </row>
    <row r="50" spans="2:7" x14ac:dyDescent="0.2">
      <c r="B50" s="402"/>
      <c r="C50" s="402"/>
      <c r="D50" s="402"/>
      <c r="E50" s="402"/>
      <c r="F50" s="402"/>
      <c r="G50" s="402"/>
    </row>
    <row r="51" spans="2:7" x14ac:dyDescent="0.2">
      <c r="B51" s="402"/>
      <c r="C51" s="402"/>
      <c r="D51" s="402"/>
      <c r="E51" s="402"/>
      <c r="F51" s="402"/>
      <c r="G51" s="402"/>
    </row>
    <row r="52" spans="2:7" x14ac:dyDescent="0.2">
      <c r="B52" s="402"/>
      <c r="C52" s="402"/>
      <c r="D52" s="402"/>
      <c r="E52" s="402"/>
      <c r="F52" s="402"/>
      <c r="G52" s="402"/>
    </row>
    <row r="53" spans="2:7" x14ac:dyDescent="0.2">
      <c r="B53" s="402"/>
      <c r="C53" s="402"/>
      <c r="D53" s="402"/>
      <c r="E53" s="402"/>
      <c r="F53" s="402"/>
      <c r="G53" s="402"/>
    </row>
    <row r="54" spans="2:7" x14ac:dyDescent="0.2">
      <c r="B54" s="402"/>
      <c r="C54" s="402"/>
      <c r="D54" s="402"/>
      <c r="E54" s="402"/>
      <c r="F54" s="402"/>
      <c r="G54" s="402"/>
    </row>
    <row r="55" spans="2:7" x14ac:dyDescent="0.2">
      <c r="B55" s="402"/>
      <c r="C55" s="402"/>
      <c r="D55" s="402"/>
      <c r="E55" s="402"/>
      <c r="F55" s="402"/>
      <c r="G55" s="402"/>
    </row>
    <row r="56" spans="2:7" x14ac:dyDescent="0.2">
      <c r="B56" s="402"/>
      <c r="C56" s="402"/>
      <c r="D56" s="402"/>
      <c r="E56" s="402"/>
      <c r="F56" s="402"/>
      <c r="G56" s="402"/>
    </row>
    <row r="57" spans="2:7" x14ac:dyDescent="0.2">
      <c r="B57" s="402"/>
      <c r="C57" s="402"/>
      <c r="D57" s="402"/>
      <c r="E57" s="402"/>
      <c r="F57" s="402"/>
      <c r="G57" s="402"/>
    </row>
    <row r="58" spans="2:7" x14ac:dyDescent="0.2">
      <c r="B58" s="402"/>
      <c r="C58" s="402"/>
      <c r="D58" s="402"/>
      <c r="E58" s="402"/>
      <c r="F58" s="402"/>
      <c r="G58" s="402"/>
    </row>
    <row r="59" spans="2:7" x14ac:dyDescent="0.2">
      <c r="B59" s="402"/>
      <c r="C59" s="402"/>
      <c r="D59" s="402"/>
      <c r="E59" s="402"/>
      <c r="F59" s="402"/>
      <c r="G59" s="402"/>
    </row>
  </sheetData>
  <sortState ref="A5:I20">
    <sortCondition descending="1" ref="I5:I20"/>
  </sortState>
  <pageMargins left="0.62992125984251968" right="0.23622047244094491" top="0.39370078740157483" bottom="0.31496062992125984" header="0" footer="7.874015748031496E-2"/>
  <pageSetup paperSize="9" scale="65" orientation="landscape" r:id="rId1"/>
  <headerFooter>
    <oddFooter>&amp;C&amp;12November 2019 data submission&amp;R&amp;12Page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35</vt:i4>
      </vt:variant>
      <vt:variant>
        <vt:lpstr>Named Ranges</vt:lpstr>
      </vt:variant>
      <vt:variant>
        <vt:i4>6</vt:i4>
      </vt:variant>
    </vt:vector>
  </HeadingPairs>
  <TitlesOfParts>
    <vt:vector size="41" baseType="lpstr">
      <vt:lpstr>Cover</vt:lpstr>
      <vt:lpstr>Notes</vt:lpstr>
      <vt:lpstr>KPI_list</vt:lpstr>
      <vt:lpstr>SII_RII_data</vt:lpstr>
      <vt:lpstr>funnel_Limits&amp;Scot</vt:lpstr>
      <vt:lpstr>funnel_X-axis</vt:lpstr>
      <vt:lpstr>figure19</vt:lpstr>
      <vt:lpstr>targets</vt:lpstr>
      <vt:lpstr>TSData</vt:lpstr>
      <vt:lpstr>data</vt:lpstr>
      <vt:lpstr>KPI_1</vt:lpstr>
      <vt:lpstr>KPI_2</vt:lpstr>
      <vt:lpstr>KPI_3</vt:lpstr>
      <vt:lpstr>KPI_4</vt:lpstr>
      <vt:lpstr>KPI_5</vt:lpstr>
      <vt:lpstr>KPI_6</vt:lpstr>
      <vt:lpstr>KPI_7</vt:lpstr>
      <vt:lpstr>KPI_8</vt:lpstr>
      <vt:lpstr>KPI_9-11</vt:lpstr>
      <vt:lpstr>KPI_12-14</vt:lpstr>
      <vt:lpstr>KPI_15</vt:lpstr>
      <vt:lpstr>KPI_16</vt:lpstr>
      <vt:lpstr>KPI_17</vt:lpstr>
      <vt:lpstr>KPI_18</vt:lpstr>
      <vt:lpstr>KPI_19</vt:lpstr>
      <vt:lpstr>KPI_20</vt:lpstr>
      <vt:lpstr>KPI_21</vt:lpstr>
      <vt:lpstr>KPI_22</vt:lpstr>
      <vt:lpstr>KPI_23</vt:lpstr>
      <vt:lpstr>KPI_24</vt:lpstr>
      <vt:lpstr>KPI_25</vt:lpstr>
      <vt:lpstr>KPI_26-28</vt:lpstr>
      <vt:lpstr>A1-Population by sex and HB</vt:lpstr>
      <vt:lpstr>A2-Population by age and HB</vt:lpstr>
      <vt:lpstr>A3-Popn. by deprivation and HB</vt:lpstr>
      <vt:lpstr>'A3-Popn. by deprivation and HB'!Print_Area</vt:lpstr>
      <vt:lpstr>Cover!Print_Area</vt:lpstr>
      <vt:lpstr>KPI_1!Print_Area</vt:lpstr>
      <vt:lpstr>KPI_2!Print_Area</vt:lpstr>
      <vt:lpstr>KPI_7!Print_Area</vt:lpstr>
      <vt:lpstr>Notes!Print_Area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jarosl01</dc:creator>
  <cp:lastModifiedBy>Gavin Clark</cp:lastModifiedBy>
  <cp:lastPrinted>2020-01-13T12:27:31Z</cp:lastPrinted>
  <dcterms:created xsi:type="dcterms:W3CDTF">2014-06-18T17:25:14Z</dcterms:created>
  <dcterms:modified xsi:type="dcterms:W3CDTF">2022-02-03T15:09:13Z</dcterms:modified>
</cp:coreProperties>
</file>