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Default Extension="vml" ContentType="application/vnd.openxmlformats-officedocument.vmlDrawing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Notes" sheetId="1" state="visible" r:id="rId1"/>
    <sheet name="RTA" sheetId="2" state="visible" r:id="rId2"/>
    <sheet name="RTA_admissions" sheetId="3" state="veryHidden" r:id="rId3"/>
    <sheet name="Lookups" sheetId="4" state="veryHidden" r:id="rId4"/>
  </sheets>
  <definedNames>
    <definedName name="RTA_admissions">RTA_admissions!$A$1:$AO$196</definedName>
  </definedNames>
  <calcPr calcId="191029"/>
</workbook>
</file>

<file path=xl/sharedStrings.xml><?xml version="1.0" encoding="utf-8"?>
<sst xmlns="http://schemas.openxmlformats.org/spreadsheetml/2006/main" count="330" uniqueCount="330">
  <si>
    <t>Scotland</t>
  </si>
  <si>
    <t>NHS Ayrshire &amp; Arran</t>
  </si>
  <si>
    <t>NHS Borders</t>
  </si>
  <si>
    <t>0-4</t>
  </si>
  <si>
    <t>01</t>
  </si>
  <si>
    <t>All rta</t>
  </si>
  <si>
    <t>Males</t>
  </si>
  <si>
    <t>NHS Dumfries &amp; Galloway</t>
  </si>
  <si>
    <t>5-9</t>
  </si>
  <si>
    <t>02</t>
  </si>
  <si>
    <t>Pedestrian injured</t>
  </si>
  <si>
    <t>Females</t>
  </si>
  <si>
    <t>2012/13</t>
  </si>
  <si>
    <t>NHS Fife</t>
  </si>
  <si>
    <t>10-16</t>
  </si>
  <si>
    <t>03</t>
  </si>
  <si>
    <t>Pedal cyclist injured</t>
  </si>
  <si>
    <t>All Patients</t>
  </si>
  <si>
    <t>2013/14</t>
  </si>
  <si>
    <t>NHS Forth Valley</t>
  </si>
  <si>
    <t>Under 17</t>
  </si>
  <si>
    <t>04</t>
  </si>
  <si>
    <t>Motorcycle rider injured</t>
  </si>
  <si>
    <t>2014/15</t>
  </si>
  <si>
    <t>NHS Grampian</t>
  </si>
  <si>
    <t>17-24</t>
  </si>
  <si>
    <t>05</t>
  </si>
  <si>
    <t>Car occupant injured</t>
  </si>
  <si>
    <t>2015/16</t>
  </si>
  <si>
    <t>NHS Greater Glasgow &amp; Clyde</t>
  </si>
  <si>
    <t>25-44</t>
  </si>
  <si>
    <t>06</t>
  </si>
  <si>
    <t>Other</t>
  </si>
  <si>
    <t>2016/17</t>
  </si>
  <si>
    <t>NHS Highland</t>
  </si>
  <si>
    <t>45-64</t>
  </si>
  <si>
    <t>07</t>
  </si>
  <si>
    <t>2017/18</t>
  </si>
  <si>
    <t>NHS Lanarkshire</t>
  </si>
  <si>
    <t>65-74</t>
  </si>
  <si>
    <t>08</t>
  </si>
  <si>
    <t>2018/19</t>
  </si>
  <si>
    <t>NHS Lothian</t>
  </si>
  <si>
    <t>75+</t>
  </si>
  <si>
    <t>09</t>
  </si>
  <si>
    <t>2019/20</t>
  </si>
  <si>
    <t>NHS Orkney</t>
  </si>
  <si>
    <t>Over 17</t>
  </si>
  <si>
    <t>10</t>
  </si>
  <si>
    <t>NHS Shetland</t>
  </si>
  <si>
    <t>All ages</t>
  </si>
  <si>
    <t>11</t>
  </si>
  <si>
    <t>NHS Tayside</t>
  </si>
  <si>
    <t>NHS Western Isles</t>
  </si>
  <si>
    <t>Number of emergency hospital admissions, rate, length of stay and average length of stay for RTA</t>
  </si>
  <si>
    <t>by age group, RTA type and sex, year ending 31 March</t>
  </si>
  <si>
    <t>RTA</t>
  </si>
  <si>
    <t>Number of emergency hospital admissions, rate per 100,000 population, length of stay and average length of stay for RTA, by age group, RTA type, sex and financial year.</t>
  </si>
  <si>
    <t>Please read the notes below before looking at the data.</t>
  </si>
  <si>
    <t>Notes</t>
  </si>
  <si>
    <t>These statistics are derived from data collected on discharges from non-obstetric and non-psychiatric acute hospitals (SMR01) in Scotland.</t>
  </si>
  <si>
    <t>This data is based on year of discharge and the financial years run from 1st April to 31st March.</t>
  </si>
  <si>
    <t>Please note a patient could have had several emergency hospital admissions in a financial year.</t>
  </si>
  <si>
    <t>The following emergency hospital admission type codes are used to identify a road traffic accident (RTA)</t>
  </si>
  <si>
    <t xml:space="preserve">Emergency admission type code </t>
  </si>
  <si>
    <t>Road traffic accidents</t>
  </si>
  <si>
    <t>SMR01 admission type code 32 - Patient injury - road traffic accident</t>
  </si>
  <si>
    <t>using the most appropriate estimate for each financial year. For example, rates for financial year 2017/18 use the the estimated population in 2017.</t>
  </si>
  <si>
    <t>SMR01 completeness varies across health boards. See below link to data completeness for more information.</t>
  </si>
  <si>
    <t>SMR Completeness</t>
  </si>
  <si>
    <t xml:space="preserve">Please note this release includes the initial months of Scotland going into emergency measures due to COVID-19. </t>
  </si>
  <si>
    <t xml:space="preserve">During this pandemic, NHS Boards, hospitals, and healthcare providers have been required to change their normal way of working to manage their COVID-19 response. </t>
  </si>
  <si>
    <t>As such, this will have a direct impact on the volume of hospital activity and trends observed.</t>
  </si>
  <si>
    <t>Admissions</t>
  </si>
  <si>
    <t>Admission rate per 100,000 population</t>
  </si>
  <si>
    <t>Length of stay</t>
  </si>
  <si>
    <t>Average length of stay</t>
  </si>
  <si>
    <r>
      <t>Number of emergency hospital admissions, rate, length of stay and average length of stay for RTA</t>
    </r>
    <r>
      <rPr>
        <b/>
        <vertAlign val="superscript"/>
        <sz val="14"/>
        <rFont val="Arial"/>
        <family val="2"/>
      </rPr>
      <t>1</t>
    </r>
  </si>
  <si>
    <t>Select age group:</t>
  </si>
  <si>
    <t>Select RTA type:</t>
  </si>
  <si>
    <t>Select sex</t>
  </si>
  <si>
    <t>1. For definition of RTA, please refer to the ‘Contents &amp; Notes’.</t>
  </si>
  <si>
    <t>2. The diagnosis codes used to define the above groups are: Pedestrian injured in transport accident (V01-V09), Pedal cyclist injured in transport accident (V10-V19),</t>
  </si>
  <si>
    <t xml:space="preserve">    Motorcycle rider injured in transport accident (V20-V29), Car occupant injured in transport accident (V40-V49), Other (any other diagnosis codes recorded).</t>
  </si>
  <si>
    <t>3. The populations are based on the most relevant mid-year population estimates i.e. financial year 2019/20 will use the 2019 mid-year estimate.</t>
  </si>
  <si>
    <t>4. Average length of stay is the mean stay per episode (in days).</t>
  </si>
  <si>
    <t xml:space="preserve">5. The average length of stay is  calculated by dividing the total number of combined stay days by the total number of admissions, long stay durations                                </t>
  </si>
  <si>
    <t xml:space="preserve">    (whether genuine or a result of recording inaccuracies) can result in a falsely high average.</t>
  </si>
  <si>
    <t>Source: PHS Scotland (SMR01)</t>
  </si>
  <si>
    <t>NHS boards of residence based on the boundaries as at 1st April 2019.</t>
  </si>
  <si>
    <t xml:space="preserve">The population estimates used in the calculation of rates are based on National Records of Scotland 2020 mid year population estimates, </t>
  </si>
  <si>
    <t>2020/21</t>
  </si>
  <si>
    <t>Extract date: September 2022</t>
  </si>
  <si>
    <t>2021/22</t>
  </si>
  <si>
    <t xml:space="preserve">age_type_sex</t>
  </si>
  <si>
    <t xml:space="preserve">rta_2012/13</t>
  </si>
  <si>
    <t xml:space="preserve">rta_2013/14</t>
  </si>
  <si>
    <t xml:space="preserve">rta_2014/15</t>
  </si>
  <si>
    <t xml:space="preserve">rta_2015/16</t>
  </si>
  <si>
    <t xml:space="preserve">rta_2016/17</t>
  </si>
  <si>
    <t xml:space="preserve">rta_2017/18</t>
  </si>
  <si>
    <t xml:space="preserve">rta_2018/19</t>
  </si>
  <si>
    <t xml:space="preserve">rta_2019/20</t>
  </si>
  <si>
    <t xml:space="preserve">rta_2020/21</t>
  </si>
  <si>
    <t xml:space="preserve">rta_2021/22</t>
  </si>
  <si>
    <t xml:space="preserve">rate_2012/13</t>
  </si>
  <si>
    <t xml:space="preserve">rate_2013/14</t>
  </si>
  <si>
    <t xml:space="preserve">rate_2014/15</t>
  </si>
  <si>
    <t xml:space="preserve">rate_2015/16</t>
  </si>
  <si>
    <t xml:space="preserve">rate_2016/17</t>
  </si>
  <si>
    <t xml:space="preserve">rate_2017/18</t>
  </si>
  <si>
    <t xml:space="preserve">rate_2018/19</t>
  </si>
  <si>
    <t xml:space="preserve">rate_2019/20</t>
  </si>
  <si>
    <t xml:space="preserve">rate_2020/21</t>
  </si>
  <si>
    <t xml:space="preserve">rate_2021/22</t>
  </si>
  <si>
    <t xml:space="preserve">los_2012/13</t>
  </si>
  <si>
    <t xml:space="preserve">los_2013/14</t>
  </si>
  <si>
    <t xml:space="preserve">los_2014/15</t>
  </si>
  <si>
    <t xml:space="preserve">los_2015/16</t>
  </si>
  <si>
    <t xml:space="preserve">los_2016/17</t>
  </si>
  <si>
    <t xml:space="preserve">los_2017/18</t>
  </si>
  <si>
    <t xml:space="preserve">los_2018/19</t>
  </si>
  <si>
    <t xml:space="preserve">los_2019/20</t>
  </si>
  <si>
    <t xml:space="preserve">los_2020/21</t>
  </si>
  <si>
    <t xml:space="preserve">los_2021/22</t>
  </si>
  <si>
    <t xml:space="preserve">alos_2012/13</t>
  </si>
  <si>
    <t xml:space="preserve">alos_2013/14</t>
  </si>
  <si>
    <t xml:space="preserve">alos_2014/15</t>
  </si>
  <si>
    <t xml:space="preserve">alos_2015/16</t>
  </si>
  <si>
    <t xml:space="preserve">alos_2016/17</t>
  </si>
  <si>
    <t xml:space="preserve">alos_2017/18</t>
  </si>
  <si>
    <t xml:space="preserve">alos_2018/19</t>
  </si>
  <si>
    <t xml:space="preserve">alos_2019/20</t>
  </si>
  <si>
    <t xml:space="preserve">alos_2020/21</t>
  </si>
  <si>
    <t xml:space="preserve">alos_2021/22</t>
  </si>
  <si>
    <t xml:space="preserve">1All rta0-4</t>
  </si>
  <si>
    <t xml:space="preserve">1Pedestrian injured0-4</t>
  </si>
  <si>
    <t xml:space="preserve">1Pedal cyclist injured0-4</t>
  </si>
  <si>
    <t xml:space="preserve">1Car occupant injured0-4</t>
  </si>
  <si>
    <t xml:space="preserve">1Other0-4</t>
  </si>
  <si>
    <t xml:space="preserve">1All rta5-9</t>
  </si>
  <si>
    <t xml:space="preserve">1Pedestrian injured5-9</t>
  </si>
  <si>
    <t xml:space="preserve">1Pedal cyclist injured5-9</t>
  </si>
  <si>
    <t xml:space="preserve">1Car occupant injured5-9</t>
  </si>
  <si>
    <t xml:space="preserve">1Other5-9</t>
  </si>
  <si>
    <t xml:space="preserve">1All rta10-16</t>
  </si>
  <si>
    <t xml:space="preserve">1Pedestrian injured10-16</t>
  </si>
  <si>
    <t xml:space="preserve">1Pedal cyclist injured10-16</t>
  </si>
  <si>
    <t xml:space="preserve">1Motorcycle rider injured10-16</t>
  </si>
  <si>
    <t xml:space="preserve">1Car occupant injured10-16</t>
  </si>
  <si>
    <t xml:space="preserve">1Other10-16</t>
  </si>
  <si>
    <t xml:space="preserve">1All rtaUnder 17</t>
  </si>
  <si>
    <t xml:space="preserve">1Pedestrian injuredUnder 17</t>
  </si>
  <si>
    <t xml:space="preserve">1Pedal cyclist injuredUnder 17</t>
  </si>
  <si>
    <t xml:space="preserve">1Motorcycle rider injuredUnder 17</t>
  </si>
  <si>
    <t xml:space="preserve">1Car occupant injuredUnder 17</t>
  </si>
  <si>
    <t xml:space="preserve">1OtherUnder 17</t>
  </si>
  <si>
    <t xml:space="preserve">1All rta17-24</t>
  </si>
  <si>
    <t xml:space="preserve">1Pedestrian injured17-24</t>
  </si>
  <si>
    <t xml:space="preserve">1Pedal cyclist injured17-24</t>
  </si>
  <si>
    <t xml:space="preserve">1Motorcycle rider injured17-24</t>
  </si>
  <si>
    <t xml:space="preserve">1Car occupant injured17-24</t>
  </si>
  <si>
    <t xml:space="preserve">1Other17-24</t>
  </si>
  <si>
    <t xml:space="preserve">1All rta25-44</t>
  </si>
  <si>
    <t xml:space="preserve">1Pedestrian injured25-44</t>
  </si>
  <si>
    <t xml:space="preserve">1Pedal cyclist injured25-44</t>
  </si>
  <si>
    <t xml:space="preserve">1Motorcycle rider injured25-44</t>
  </si>
  <si>
    <t xml:space="preserve">1Car occupant injured25-44</t>
  </si>
  <si>
    <t xml:space="preserve">1Other25-44</t>
  </si>
  <si>
    <t xml:space="preserve">1All rta45-64</t>
  </si>
  <si>
    <t xml:space="preserve">1Pedestrian injured45-64</t>
  </si>
  <si>
    <t xml:space="preserve">1Pedal cyclist injured45-64</t>
  </si>
  <si>
    <t xml:space="preserve">1Motorcycle rider injured45-64</t>
  </si>
  <si>
    <t xml:space="preserve">1Car occupant injured45-64</t>
  </si>
  <si>
    <t xml:space="preserve">1Other45-64</t>
  </si>
  <si>
    <t xml:space="preserve">1All rta65-74</t>
  </si>
  <si>
    <t xml:space="preserve">1Pedestrian injured65-74</t>
  </si>
  <si>
    <t xml:space="preserve">1Pedal cyclist injured65-74</t>
  </si>
  <si>
    <t xml:space="preserve">1Motorcycle rider injured65-74</t>
  </si>
  <si>
    <t xml:space="preserve">1Car occupant injured65-74</t>
  </si>
  <si>
    <t xml:space="preserve">1Other65-74</t>
  </si>
  <si>
    <t xml:space="preserve">1All rta75+</t>
  </si>
  <si>
    <t xml:space="preserve">1Pedestrian injured75+</t>
  </si>
  <si>
    <t xml:space="preserve">1Pedal cyclist injured75+</t>
  </si>
  <si>
    <t xml:space="preserve">1Motorcycle rider injured75+</t>
  </si>
  <si>
    <t xml:space="preserve">1Car occupant injured75+</t>
  </si>
  <si>
    <t xml:space="preserve">1Other75+</t>
  </si>
  <si>
    <t xml:space="preserve">1All rtaOver 17</t>
  </si>
  <si>
    <t xml:space="preserve">1Pedestrian injuredOver 17</t>
  </si>
  <si>
    <t xml:space="preserve">1Pedal cyclist injuredOver 17</t>
  </si>
  <si>
    <t xml:space="preserve">1Motorcycle rider injuredOver 17</t>
  </si>
  <si>
    <t xml:space="preserve">1Car occupant injuredOver 17</t>
  </si>
  <si>
    <t xml:space="preserve">1OtherOver 17</t>
  </si>
  <si>
    <t xml:space="preserve">1All rtaAll ages</t>
  </si>
  <si>
    <t xml:space="preserve">1Pedestrian injuredAll ages</t>
  </si>
  <si>
    <t xml:space="preserve">1Pedal cyclist injuredAll ages</t>
  </si>
  <si>
    <t xml:space="preserve">1Motorcycle rider injuredAll ages</t>
  </si>
  <si>
    <t xml:space="preserve">1Car occupant injuredAll ages</t>
  </si>
  <si>
    <t xml:space="preserve">1OtherAll ages</t>
  </si>
  <si>
    <t xml:space="preserve">2All rta0-4</t>
  </si>
  <si>
    <t xml:space="preserve">2Pedestrian injured0-4</t>
  </si>
  <si>
    <t xml:space="preserve">2Pedal cyclist injured0-4</t>
  </si>
  <si>
    <t xml:space="preserve">2Car occupant injured0-4</t>
  </si>
  <si>
    <t xml:space="preserve">2Other0-4</t>
  </si>
  <si>
    <t xml:space="preserve">2All rta5-9</t>
  </si>
  <si>
    <t xml:space="preserve">2Pedestrian injured5-9</t>
  </si>
  <si>
    <t xml:space="preserve">2Pedal cyclist injured5-9</t>
  </si>
  <si>
    <t xml:space="preserve">2Car occupant injured5-9</t>
  </si>
  <si>
    <t xml:space="preserve">2All rta10-16</t>
  </si>
  <si>
    <t xml:space="preserve">2Pedestrian injured10-16</t>
  </si>
  <si>
    <t xml:space="preserve">2Pedal cyclist injured10-16</t>
  </si>
  <si>
    <t xml:space="preserve">2Motorcycle rider injured10-16</t>
  </si>
  <si>
    <t xml:space="preserve">2Car occupant injured10-16</t>
  </si>
  <si>
    <t xml:space="preserve">2Other10-16</t>
  </si>
  <si>
    <t xml:space="preserve">2All rtaUnder 17</t>
  </si>
  <si>
    <t xml:space="preserve">2Pedestrian injuredUnder 17</t>
  </si>
  <si>
    <t xml:space="preserve">2Pedal cyclist injuredUnder 17</t>
  </si>
  <si>
    <t xml:space="preserve">2Motorcycle rider injuredUnder 17</t>
  </si>
  <si>
    <t xml:space="preserve">2Car occupant injuredUnder 17</t>
  </si>
  <si>
    <t xml:space="preserve">2OtherUnder 17</t>
  </si>
  <si>
    <t xml:space="preserve">2All rta17-24</t>
  </si>
  <si>
    <t xml:space="preserve">2Pedestrian injured17-24</t>
  </si>
  <si>
    <t xml:space="preserve">2Pedal cyclist injured17-24</t>
  </si>
  <si>
    <t xml:space="preserve">2Motorcycle rider injured17-24</t>
  </si>
  <si>
    <t xml:space="preserve">2Car occupant injured17-24</t>
  </si>
  <si>
    <t xml:space="preserve">2Other17-24</t>
  </si>
  <si>
    <t xml:space="preserve">2All rta25-44</t>
  </si>
  <si>
    <t xml:space="preserve">2Pedestrian injured25-44</t>
  </si>
  <si>
    <t xml:space="preserve">2Pedal cyclist injured25-44</t>
  </si>
  <si>
    <t xml:space="preserve">2Motorcycle rider injured25-44</t>
  </si>
  <si>
    <t xml:space="preserve">2Car occupant injured25-44</t>
  </si>
  <si>
    <t xml:space="preserve">2Other25-44</t>
  </si>
  <si>
    <t xml:space="preserve">2All rta45-64</t>
  </si>
  <si>
    <t xml:space="preserve">2Pedestrian injured45-64</t>
  </si>
  <si>
    <t xml:space="preserve">2Pedal cyclist injured45-64</t>
  </si>
  <si>
    <t xml:space="preserve">2Motorcycle rider injured45-64</t>
  </si>
  <si>
    <t xml:space="preserve">2Car occupant injured45-64</t>
  </si>
  <si>
    <t xml:space="preserve">2Other45-64</t>
  </si>
  <si>
    <t xml:space="preserve">2All rta65-74</t>
  </si>
  <si>
    <t xml:space="preserve">2Pedestrian injured65-74</t>
  </si>
  <si>
    <t xml:space="preserve">2Pedal cyclist injured65-74</t>
  </si>
  <si>
    <t xml:space="preserve">2Car occupant injured65-74</t>
  </si>
  <si>
    <t xml:space="preserve">2Other65-74</t>
  </si>
  <si>
    <t xml:space="preserve">2All rta75+</t>
  </si>
  <si>
    <t xml:space="preserve">2Pedestrian injured75+</t>
  </si>
  <si>
    <t xml:space="preserve">2Pedal cyclist injured75+</t>
  </si>
  <si>
    <t xml:space="preserve">2Motorcycle rider injured75+</t>
  </si>
  <si>
    <t xml:space="preserve">2Car occupant injured75+</t>
  </si>
  <si>
    <t xml:space="preserve">2Other75+</t>
  </si>
  <si>
    <t xml:space="preserve">2All rtaOver 17</t>
  </si>
  <si>
    <t xml:space="preserve">2Pedestrian injuredOver 17</t>
  </si>
  <si>
    <t xml:space="preserve">2Pedal cyclist injuredOver 17</t>
  </si>
  <si>
    <t xml:space="preserve">2Motorcycle rider injuredOver 17</t>
  </si>
  <si>
    <t xml:space="preserve">2Car occupant injuredOver 17</t>
  </si>
  <si>
    <t xml:space="preserve">2OtherOver 17</t>
  </si>
  <si>
    <t xml:space="preserve">2All rtaAll ages</t>
  </si>
  <si>
    <t xml:space="preserve">2Pedestrian injuredAll ages</t>
  </si>
  <si>
    <t xml:space="preserve">2Pedal cyclist injuredAll ages</t>
  </si>
  <si>
    <t xml:space="preserve">2Motorcycle rider injuredAll ages</t>
  </si>
  <si>
    <t xml:space="preserve">2Car occupant injuredAll ages</t>
  </si>
  <si>
    <t xml:space="preserve">2OtherAll ages</t>
  </si>
  <si>
    <t xml:space="preserve">3All rta0-4</t>
  </si>
  <si>
    <t xml:space="preserve">3Pedestrian injured0-4</t>
  </si>
  <si>
    <t xml:space="preserve">3Pedal cyclist injured0-4</t>
  </si>
  <si>
    <t xml:space="preserve">3Car occupant injured0-4</t>
  </si>
  <si>
    <t xml:space="preserve">3Other0-4</t>
  </si>
  <si>
    <t xml:space="preserve">3All rta5-9</t>
  </si>
  <si>
    <t xml:space="preserve">3Pedestrian injured5-9</t>
  </si>
  <si>
    <t xml:space="preserve">3Pedal cyclist injured5-9</t>
  </si>
  <si>
    <t xml:space="preserve">3Car occupant injured5-9</t>
  </si>
  <si>
    <t xml:space="preserve">3Other5-9</t>
  </si>
  <si>
    <t xml:space="preserve">3All rta10-16</t>
  </si>
  <si>
    <t xml:space="preserve">3Pedestrian injured10-16</t>
  </si>
  <si>
    <t xml:space="preserve">3Pedal cyclist injured10-16</t>
  </si>
  <si>
    <t xml:space="preserve">3Motorcycle rider injured10-16</t>
  </si>
  <si>
    <t xml:space="preserve">3Car occupant injured10-16</t>
  </si>
  <si>
    <t xml:space="preserve">3Other10-16</t>
  </si>
  <si>
    <t xml:space="preserve">3All rtaUnder 17</t>
  </si>
  <si>
    <t xml:space="preserve">3Pedestrian injuredUnder 17</t>
  </si>
  <si>
    <t xml:space="preserve">3Pedal cyclist injuredUnder 17</t>
  </si>
  <si>
    <t xml:space="preserve">3Motorcycle rider injuredUnder 17</t>
  </si>
  <si>
    <t xml:space="preserve">3Car occupant injuredUnder 17</t>
  </si>
  <si>
    <t xml:space="preserve">3OtherUnder 17</t>
  </si>
  <si>
    <t xml:space="preserve">3All rta17-24</t>
  </si>
  <si>
    <t xml:space="preserve">3Pedestrian injured17-24</t>
  </si>
  <si>
    <t xml:space="preserve">3Pedal cyclist injured17-24</t>
  </si>
  <si>
    <t xml:space="preserve">3Motorcycle rider injured17-24</t>
  </si>
  <si>
    <t xml:space="preserve">3Car occupant injured17-24</t>
  </si>
  <si>
    <t xml:space="preserve">3Other17-24</t>
  </si>
  <si>
    <t xml:space="preserve">3All rta25-44</t>
  </si>
  <si>
    <t xml:space="preserve">3Pedestrian injured25-44</t>
  </si>
  <si>
    <t xml:space="preserve">3Pedal cyclist injured25-44</t>
  </si>
  <si>
    <t xml:space="preserve">3Motorcycle rider injured25-44</t>
  </si>
  <si>
    <t xml:space="preserve">3Car occupant injured25-44</t>
  </si>
  <si>
    <t xml:space="preserve">3Other25-44</t>
  </si>
  <si>
    <t xml:space="preserve">3All rta45-64</t>
  </si>
  <si>
    <t xml:space="preserve">3Pedestrian injured45-64</t>
  </si>
  <si>
    <t xml:space="preserve">3Pedal cyclist injured45-64</t>
  </si>
  <si>
    <t xml:space="preserve">3Motorcycle rider injured45-64</t>
  </si>
  <si>
    <t xml:space="preserve">3Car occupant injured45-64</t>
  </si>
  <si>
    <t xml:space="preserve">3Other45-64</t>
  </si>
  <si>
    <t xml:space="preserve">3All rta65-74</t>
  </si>
  <si>
    <t xml:space="preserve">3Pedestrian injured65-74</t>
  </si>
  <si>
    <t xml:space="preserve">3Pedal cyclist injured65-74</t>
  </si>
  <si>
    <t xml:space="preserve">3Motorcycle rider injured65-74</t>
  </si>
  <si>
    <t xml:space="preserve">3Car occupant injured65-74</t>
  </si>
  <si>
    <t xml:space="preserve">3Other65-74</t>
  </si>
  <si>
    <t xml:space="preserve">3All rta75+</t>
  </si>
  <si>
    <t xml:space="preserve">3Pedestrian injured75+</t>
  </si>
  <si>
    <t xml:space="preserve">3Pedal cyclist injured75+</t>
  </si>
  <si>
    <t xml:space="preserve">3Motorcycle rider injured75+</t>
  </si>
  <si>
    <t xml:space="preserve">3Car occupant injured75+</t>
  </si>
  <si>
    <t xml:space="preserve">3Other75+</t>
  </si>
  <si>
    <t xml:space="preserve">3All rtaOver 17</t>
  </si>
  <si>
    <t xml:space="preserve">3Pedestrian injuredOver 17</t>
  </si>
  <si>
    <t xml:space="preserve">3Pedal cyclist injuredOver 17</t>
  </si>
  <si>
    <t xml:space="preserve">3Motorcycle rider injuredOver 17</t>
  </si>
  <si>
    <t xml:space="preserve">3Car occupant injuredOver 17</t>
  </si>
  <si>
    <t xml:space="preserve">3OtherOver 17</t>
  </si>
  <si>
    <t xml:space="preserve">3All rtaAll ages</t>
  </si>
  <si>
    <t xml:space="preserve">3Pedestrian injuredAll ages</t>
  </si>
  <si>
    <t xml:space="preserve">3Pedal cyclist injuredAll ages</t>
  </si>
  <si>
    <t xml:space="preserve">3Motorcycle rider injuredAll ages</t>
  </si>
  <si>
    <t xml:space="preserve">3Car occupant injuredAll ages</t>
  </si>
  <si>
    <t xml:space="preserve">3OtherAll ages</t>
  </si>
  <si>
    <t xml:space="preserve">1Motorcycle rider injured5-9</t>
  </si>
  <si>
    <t xml:space="preserve">2Motorcycle rider injured5-9</t>
  </si>
  <si>
    <t xml:space="preserve">2Other5-9</t>
  </si>
  <si>
    <t xml:space="preserve">3Motorcycle rider injured5-9</t>
  </si>
  <si>
    <t xml:space="preserve">2Motorcycle rider injured65-74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</si>
</sst>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27">
    <font>
      <sz val="11"/>
      <color theme="1"/>
      <name val="Calibri"/>
      <family val="2"/>
      <scheme val="minor"/>
    </font>
    <font>
      <sz val="9"/>
      <color theme="1"/>
      <name val="Arial "/>
    </font>
    <font>
      <sz val="10"/>
      <color theme="1"/>
      <name val="Arial "/>
    </font>
    <font>
      <sz val="14"/>
      <color theme="1"/>
      <name val="Arial "/>
    </font>
    <font>
      <sz val="10"/>
      <color theme="1"/>
      <name val="Arial"/>
      <b/>
    </font>
    <font>
      <sz val="10"/>
      <color indexed="8"/>
      <name val="Arial"/>
    </font>
    <font>
      <sz val="9"/>
      <color indexed="8"/>
      <name val="Arial"/>
    </font>
    <font>
      <sz val="12"/>
      <color rgb="FFFF0000"/>
      <name val="Arial"/>
      <b/>
    </font>
    <font>
      <sz val="10"/>
      <color indexed="10"/>
      <name val="Arial"/>
    </font>
    <font>
      <sz val="8"/>
      <color theme="1"/>
      <name val="Arial"/>
    </font>
    <font>
      <sz val="14"/>
      <color theme="1"/>
      <name val="Arial "/>
      <b/>
    </font>
    <font>
      <sz val="12"/>
      <color theme="1"/>
      <name val="Arial"/>
    </font>
    <font>
      <sz val="10"/>
      <color theme="10"/>
      <name val="Arial"/>
      <u val="single"/>
    </font>
    <font>
      <sz val="12"/>
      <color theme="1"/>
      <name val="Arial"/>
      <b/>
    </font>
    <font>
      <sz val="10"/>
      <color theme="1"/>
      <name val="Arial"/>
    </font>
    <font>
      <sz val="11"/>
      <color theme="10"/>
      <name val="Calibri"/>
      <b/>
      <u val="single"/>
    </font>
    <font>
      <sz val="9"/>
      <color theme="1"/>
      <name val="Arial"/>
    </font>
    <font>
      <sz val="12"/>
      <color indexed="8"/>
      <name val="Arial "/>
      <b/>
    </font>
    <font>
      <sz val="11"/>
      <color theme="1"/>
      <name val="Arial"/>
    </font>
    <font>
      <sz val="9"/>
      <color theme="1"/>
      <name val="Arial"/>
      <i/>
    </font>
    <font>
      <sz val="12"/>
      <color indexed="8"/>
      <name val="Arial"/>
    </font>
    <font>
      <sz val="11"/>
      <color theme="1"/>
      <name val="Calibri"/>
    </font>
    <font>
      <sz val="10"/>
      <color rgb="FFFF0000"/>
      <name val="Arial"/>
      <b/>
    </font>
    <font>
      <sz val="12"/>
      <color rgb="FF000000"/>
      <name val="Arial"/>
      <b/>
    </font>
    <font>
      <sz val="11"/>
      <color rgb="FFFF0000"/>
      <name val="Calibri"/>
      <b/>
    </font>
    <font>
      <sz val="8"/>
      <color theme="1"/>
      <name val="Arial "/>
    </font>
    <font>
      <sz val="11"/>
      <color theme="10"/>
      <name val="Calibri"/>
      <u val="single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top style="thin">
        <color indexed="64"/>
      </top>
      <bottom style="thin">
        <color indexed="64"/>
      </bottom>
    </border>
    <border>
      <left style="thin">
        <color indexed="64"/>
      </left>
      <top style="thin">
        <color indexed="64"/>
      </top>
      <bottom style="thin">
        <color indexed="64"/>
      </bottom>
    </border>
    <border>
      <bottom style="thin">
        <color indexed="64"/>
      </bottom>
    </border>
    <border>
      <right style="thin">
        <color indexed="64"/>
      </right>
      <bottom style="thin">
        <color indexed="64"/>
      </bottom>
    </border>
    <border>
      <right style="thin">
        <color indexed="64"/>
      </right>
      <top style="thin">
        <color indexed="64"/>
      </top>
      <bottom style="thin">
        <color indexed="64"/>
      </bottom>
    </border>
    <border>
      <right style="thin">
        <color indexed="64"/>
      </right>
    </border>
    <border>
      <left style="thin">
        <color indexed="64"/>
      </left>
    </border>
    <border>
      <left style="thin">
        <color indexed="64"/>
      </left>
      <bottom style="thin">
        <color indexed="64"/>
      </bottom>
    </border>
    <border>
      <top style="thin">
        <color indexed="64"/>
      </top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vertical="top"/>
    </xf>
    <xf numFmtId="0" fontId="3" fillId="0" borderId="0" xfId="0" applyFont="1" applyAlignment="1">
      <alignment horizontal="right"/>
    </xf>
    <xf numFmtId="0" fontId="4" fillId="0" borderId="2" xfId="0" applyFont="1" applyBorder="1" applyAlignment="1">
      <alignment vertical="top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8" fillId="2" borderId="0" xfId="0" applyFont="1" applyFill="1" applyAlignment="1">
      <alignment horizontal="left"/>
    </xf>
    <xf numFmtId="0" fontId="2" fillId="0" borderId="0" xfId="0" applyFont="1" applyAlignment="1">
      <alignment vertical="top" wrapText="1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2" fillId="0" borderId="3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vertical="top"/>
    </xf>
    <xf numFmtId="0" fontId="12" fillId="0" borderId="0" xfId="0" applyFont="1" applyAlignment="1">
      <alignment vertical="top"/>
    </xf>
    <xf numFmtId="0" fontId="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4" fillId="2" borderId="0" xfId="0" applyFont="1" applyFill="1" applyAlignment="1">
      <alignment horizontal="left"/>
    </xf>
    <xf numFmtId="0" fontId="15" fillId="0" borderId="0" xfId="0" applyFont="1" applyAlignment="1">
      <alignment horizontal="left"/>
    </xf>
    <xf numFmtId="0" fontId="2" fillId="0" borderId="2" xfId="0" applyFont="1" applyBorder="1" applyAlignment="1">
      <alignment vertical="top"/>
    </xf>
    <xf numFmtId="0" fontId="2" fillId="0" borderId="6" xfId="0" applyFont="1" applyBorder="1" applyAlignment="1">
      <alignment vertical="top"/>
    </xf>
    <xf numFmtId="0" fontId="8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2" fillId="0" borderId="7" xfId="0" applyFont="1" applyBorder="1" applyAlignment="1">
      <alignment vertical="top"/>
    </xf>
    <xf numFmtId="0" fontId="16" fillId="0" borderId="0" xfId="0" applyFont="1" applyAlignment="1">
      <alignment horizontal="left"/>
    </xf>
    <xf numFmtId="0" fontId="14" fillId="0" borderId="0" xfId="0" applyFont="1" applyAlignment="1">
      <alignment vertical="top"/>
    </xf>
    <xf numFmtId="0" fontId="2" fillId="0" borderId="8" xfId="0" applyFont="1" applyBorder="1" applyAlignment="1">
      <alignment horizontal="left"/>
    </xf>
    <xf numFmtId="0" fontId="5" fillId="2" borderId="0" xfId="0" applyFont="1" applyFill="1" applyAlignment="1">
      <alignment horizontal="left"/>
    </xf>
    <xf numFmtId="0" fontId="17" fillId="0" borderId="0" xfId="0" applyFont="1" applyAlignment="1">
      <alignment horizontal="left"/>
    </xf>
    <xf numFmtId="0" fontId="2" fillId="0" borderId="7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8" fillId="0" borderId="0" xfId="0" applyFont="1" applyAlignment="1">
      <alignment horizontal="left"/>
    </xf>
    <xf numFmtId="0" fontId="2" fillId="0" borderId="0" xfId="0" applyFont="1" applyAlignment="1">
      <alignment horizontal="left" vertical="top"/>
    </xf>
    <xf numFmtId="0" fontId="19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0" fontId="4" fillId="0" borderId="9" xfId="0" applyFont="1" applyBorder="1" applyAlignment="1">
      <alignment horizontal="right"/>
    </xf>
    <xf numFmtId="0" fontId="4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2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top"/>
    </xf>
    <xf numFmtId="0" fontId="9" fillId="2" borderId="0" xfId="0" applyFont="1" applyFill="1" applyAlignment="1">
      <alignment vertical="top"/>
    </xf>
    <xf numFmtId="0" fontId="25" fillId="0" borderId="0" xfId="0" applyFont="1" applyAlignment="1">
      <alignment horizontal="left" vertical="top"/>
    </xf>
    <xf numFmtId="0" fontId="4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21" fillId="0" borderId="0" xfId="0" applyFont="1" applyAlignment="1">
      <alignment horizontal="left"/>
    </xf>
    <xf numFmtId="1" fontId="21" fillId="0" borderId="0" xfId="0" applyFont="1" applyNumberFormat="1" applyAlignment="1">
      <alignment horizontal="left"/>
    </xf>
  </cellXfs>
  <cellStyles count="1">
    <cellStyle name="Normal" xfId="0" builtinId="0"/>
  </cellStyles>
  <dxf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RTA!$A$14:$N$14</c:f>
              <c:strCache>
                <c:ptCount val="14"/>
                <c:pt idx="0">
                  <c:v>Admission rate per 100,000 population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RTA!$E$11:$N$11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RTA!$E$14:$N$14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E37-41DC-B0B7-D52AC15AE1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590192"/>
        <c:axId val="493584944"/>
      </c:lineChart>
      <c:catAx>
        <c:axId val="49359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ln>
                  <a:noFill/>
                </a:ln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pPr>
            <a:endParaRPr lang="en-US"/>
          </a:p>
        </c:txPr>
        <c:crossAx val="493584944"/>
        <c:crosses val="autoZero"/>
        <c:auto val="1"/>
        <c:lblAlgn val="ctr"/>
        <c:lblOffset val="100"/>
        <c:noMultiLvlLbl val="0"/>
      </c:catAx>
      <c:valAx>
        <c:axId val="4935849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+mn-cs"/>
                  </a:defRPr>
                </a:pPr>
                <a:r>
                  <a:rPr lang="en-GB" b="1" i="0" baseline="0">
                    <a:solidFill>
                      <a:schemeClr val="tx1"/>
                    </a:solidFill>
                    <a:latin typeface="Arial" panose="020B0604020202020204" pitchFamily="34" charset="0"/>
                  </a:rPr>
                  <a:t>Admission rate per 100,000 population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ln>
                  <a:solidFill>
                    <a:schemeClr val="tx1"/>
                  </a:solidFill>
                </a:ln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35901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chart" Target="../charts/chart1.xml"/></Relationships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2</xdr:col>
      <xdr:colOff>9525</xdr:colOff>
      <xdr:row>3</xdr:row>
      <xdr:rowOff>9525</xdr:rowOff>
    </xdr:from>
    <xdr:to>
      <xdr:col>4</xdr:col>
      <xdr:colOff>0</xdr:colOff>
      <xdr:row>4</xdr:row>
      <xdr:rowOff>66675</xdr:rowOff>
    </xdr:to>
    <xdr:sp macro="" textlink="">
      <xdr:nvSpPr>
        <xdr:cNvPr id="1025" name="Drop Down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5</xdr:row>
      <xdr:rowOff>9525</xdr:rowOff>
    </xdr:from>
    <xdr:to>
      <xdr:col>4</xdr:col>
      <xdr:colOff>0</xdr:colOff>
      <xdr:row>6</xdr:row>
      <xdr:rowOff>66675</xdr:rowOff>
    </xdr:to>
    <xdr:sp macro="" textlink="">
      <xdr:nvSpPr>
        <xdr:cNvPr id="1026" name="Drop Down 2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00000000-0008-0000-0100-000002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7</xdr:row>
      <xdr:rowOff>0</xdr:rowOff>
    </xdr:from>
    <xdr:to>
      <xdr:col>4</xdr:col>
      <xdr:colOff>0</xdr:colOff>
      <xdr:row>9</xdr:row>
      <xdr:rowOff>0</xdr:rowOff>
    </xdr:to>
    <xdr:sp macro="" textlink="">
      <xdr:nvSpPr>
        <xdr:cNvPr id="1027" name="Drop Down 3" hidden="1">
          <a:extLst>
            <a:ext uri="{63B3BB69-23CF-44E3-9099-C40C66FF867C}">
              <a14:compatExt xmlns:a14="http://schemas.microsoft.com/office/drawing/2010/main" spid="_x0000_s1027"/>
            </a:ext>
            <a:ext uri="{FF2B5EF4-FFF2-40B4-BE49-F238E27FC236}">
              <a16:creationId xmlns:a16="http://schemas.microsoft.com/office/drawing/2014/main" id="{00000000-0008-0000-0100-000003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171447</xdr:colOff>
      <xdr:row>20</xdr:row>
      <xdr:rowOff>166680</xdr:rowOff>
    </xdr:from>
    <xdr:to>
      <xdr:col>12</xdr:col>
      <xdr:colOff>66291</xdr:colOff>
      <xdr:row>43</xdr:row>
      <xdr:rowOff>111206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9525</xdr:colOff>
      <xdr:row>3</xdr:row>
      <xdr:rowOff>9525</xdr:rowOff>
    </xdr:from>
    <xdr:to>
      <xdr:col>4</xdr:col>
      <xdr:colOff>0</xdr:colOff>
      <xdr:row>4</xdr:row>
      <xdr:rowOff>66675</xdr:rowOff>
    </xdr:to>
    <xdr:sp macro="" textlink="">
      <xdr:nvSpPr>
        <xdr:cNvPr id="3" name="Drop Down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5</xdr:row>
      <xdr:rowOff>9525</xdr:rowOff>
    </xdr:from>
    <xdr:to>
      <xdr:col>4</xdr:col>
      <xdr:colOff>0</xdr:colOff>
      <xdr:row>6</xdr:row>
      <xdr:rowOff>66675</xdr:rowOff>
    </xdr:to>
    <xdr:sp macro="" textlink="">
      <xdr:nvSpPr>
        <xdr:cNvPr id="4" name="Drop Down 2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7</xdr:row>
      <xdr:rowOff>0</xdr:rowOff>
    </xdr:from>
    <xdr:to>
      <xdr:col>4</xdr:col>
      <xdr:colOff>0</xdr:colOff>
      <xdr:row>9</xdr:row>
      <xdr:rowOff>0</xdr:rowOff>
    </xdr:to>
    <xdr:sp macro="" textlink="">
      <xdr:nvSpPr>
        <xdr:cNvPr id="5" name="Drop Down 3" hidden="1">
          <a:extLst>
            <a:ext uri="{63B3BB69-23CF-44E3-9099-C40C66FF867C}">
              <a14:compatExt xmlns:a14="http://schemas.microsoft.com/office/drawing/2010/main" spid="_x0000_s1027"/>
            </a:ex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3</xdr:row>
      <xdr:rowOff>9525</xdr:rowOff>
    </xdr:from>
    <xdr:to>
      <xdr:col>4</xdr:col>
      <xdr:colOff>0</xdr:colOff>
      <xdr:row>4</xdr:row>
      <xdr:rowOff>66675</xdr:rowOff>
    </xdr:to>
    <xdr:sp macro="" textlink="">
      <xdr:nvSpPr>
        <xdr:cNvPr id="6" name="Drop Down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5</xdr:row>
      <xdr:rowOff>9525</xdr:rowOff>
    </xdr:from>
    <xdr:to>
      <xdr:col>4</xdr:col>
      <xdr:colOff>0</xdr:colOff>
      <xdr:row>6</xdr:row>
      <xdr:rowOff>66675</xdr:rowOff>
    </xdr:to>
    <xdr:sp macro="" textlink="">
      <xdr:nvSpPr>
        <xdr:cNvPr id="7" name="Drop Down 2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7</xdr:row>
      <xdr:rowOff>0</xdr:rowOff>
    </xdr:from>
    <xdr:to>
      <xdr:col>4</xdr:col>
      <xdr:colOff>0</xdr:colOff>
      <xdr:row>9</xdr:row>
      <xdr:rowOff>0</xdr:rowOff>
    </xdr:to>
    <xdr:sp macro="" textlink="">
      <xdr:nvSpPr>
        <xdr:cNvPr id="8" name="Drop Down 3" hidden="1">
          <a:extLst>
            <a:ext uri="{63B3BB69-23CF-44E3-9099-C40C66FF867C}">
              <a14:compatExt xmlns:a14="http://schemas.microsoft.com/office/drawing/2010/main" spid="_x0000_s1027"/>
            </a:ex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3</xdr:row>
      <xdr:rowOff>9525</xdr:rowOff>
    </xdr:from>
    <xdr:to>
      <xdr:col>4</xdr:col>
      <xdr:colOff>0</xdr:colOff>
      <xdr:row>4</xdr:row>
      <xdr:rowOff>66675</xdr:rowOff>
    </xdr:to>
    <xdr:sp macro="" textlink="">
      <xdr:nvSpPr>
        <xdr:cNvPr id="9" name="Drop Down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5</xdr:row>
      <xdr:rowOff>9525</xdr:rowOff>
    </xdr:from>
    <xdr:to>
      <xdr:col>4</xdr:col>
      <xdr:colOff>0</xdr:colOff>
      <xdr:row>6</xdr:row>
      <xdr:rowOff>66675</xdr:rowOff>
    </xdr:to>
    <xdr:sp macro="" textlink="">
      <xdr:nvSpPr>
        <xdr:cNvPr id="10" name="Drop Down 2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7</xdr:row>
      <xdr:rowOff>0</xdr:rowOff>
    </xdr:from>
    <xdr:to>
      <xdr:col>4</xdr:col>
      <xdr:colOff>0</xdr:colOff>
      <xdr:row>9</xdr:row>
      <xdr:rowOff>0</xdr:rowOff>
    </xdr:to>
    <xdr:sp macro="" textlink="">
      <xdr:nvSpPr>
        <xdr:cNvPr id="11" name="Drop Down 3" hidden="1">
          <a:extLst>
            <a:ext uri="{63B3BB69-23CF-44E3-9099-C40C66FF867C}">
              <a14:compatExt xmlns:a14="http://schemas.microsoft.com/office/drawing/2010/main" spid="_x0000_s1027"/>
            </a:ex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3</xdr:row>
      <xdr:rowOff>9525</xdr:rowOff>
    </xdr:from>
    <xdr:to>
      <xdr:col>4</xdr:col>
      <xdr:colOff>0</xdr:colOff>
      <xdr:row>4</xdr:row>
      <xdr:rowOff>66675</xdr:rowOff>
    </xdr:to>
    <xdr:sp macro="" textlink="">
      <xdr:nvSpPr>
        <xdr:cNvPr id="12" name="Drop Down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5</xdr:row>
      <xdr:rowOff>9525</xdr:rowOff>
    </xdr:from>
    <xdr:to>
      <xdr:col>4</xdr:col>
      <xdr:colOff>0</xdr:colOff>
      <xdr:row>6</xdr:row>
      <xdr:rowOff>66675</xdr:rowOff>
    </xdr:to>
    <xdr:sp macro="" textlink="">
      <xdr:nvSpPr>
        <xdr:cNvPr id="13" name="Drop Down 2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7</xdr:row>
      <xdr:rowOff>0</xdr:rowOff>
    </xdr:from>
    <xdr:to>
      <xdr:col>4</xdr:col>
      <xdr:colOff>0</xdr:colOff>
      <xdr:row>9</xdr:row>
      <xdr:rowOff>0</xdr:rowOff>
    </xdr:to>
    <xdr:sp macro="" textlink="">
      <xdr:nvSpPr>
        <xdr:cNvPr id="14" name="Drop Down 3" hidden="1">
          <a:extLst>
            <a:ext uri="{63B3BB69-23CF-44E3-9099-C40C66FF867C}">
              <a14:compatExt xmlns:a14="http://schemas.microsoft.com/office/drawing/2010/main" spid="_x0000_s1027"/>
            </a:ex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</xdr:row>
          <xdr:rowOff>7620</xdr:rowOff>
        </xdr:from>
        <xdr:to>
          <xdr:col>4</xdr:col>
          <xdr:colOff>0</xdr:colOff>
          <xdr:row>4</xdr:row>
          <xdr:rowOff>68580</xdr:rowOff>
        </xdr:to>
        <xdr:sp macro="" textlink="">
          <xdr:nvSpPr>
            <xdr:cNvPr id="15" name="Drop Dow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100-00000F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5</xdr:row>
          <xdr:rowOff>7620</xdr:rowOff>
        </xdr:from>
        <xdr:to>
          <xdr:col>4</xdr:col>
          <xdr:colOff>0</xdr:colOff>
          <xdr:row>6</xdr:row>
          <xdr:rowOff>68580</xdr:rowOff>
        </xdr:to>
        <xdr:sp macro="" textlink="">
          <xdr:nvSpPr>
            <xdr:cNvPr id="16" name="Drop Dow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100-000010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7</xdr:row>
          <xdr:rowOff>0</xdr:rowOff>
        </xdr:from>
        <xdr:to>
          <xdr:col>4</xdr:col>
          <xdr:colOff>0</xdr:colOff>
          <xdr:row>9</xdr:row>
          <xdr:rowOff>0</xdr:rowOff>
        </xdr:to>
        <xdr:sp macro="" textlink="">
          <xdr:nvSpPr>
            <xdr:cNvPr id="17" name="Drop Down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11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2h" Type="http://schemas.openxmlformats.org/officeDocument/2006/relationships/hyperlink" Target="http://www.isdscotland.org/products-and-Services/Data-Support-and-Monitoring/SMR-Completeness/" TargetMode="Externa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showGridLines="0" tabSelected="1" workbookViewId="0">
      <selection activeCell="S1" sqref="S1"/>
    </sheetView>
  </sheetViews>
  <sheetFormatPr defaultRowHeight="15.0" baseColWidth="10"/>
  <cols>
    <col min="1" max="1" width="4" hidden="0" customWidth="1"/>
  </cols>
  <sheetData>
    <row r="1" ht="18" customHeight="1">
      <c r="A1" s="11" t="s">
        <v>54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1"/>
      <c r="P1" s="1"/>
      <c r="Q1" s="1"/>
      <c r="R1" s="18"/>
    </row>
    <row r="2" ht="18" customHeight="1">
      <c r="A2" s="11" t="s">
        <v>55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"/>
      <c r="Q2" s="1"/>
      <c r="R2" s="1"/>
    </row>
    <row r="3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</row>
    <row r="4">
      <c r="A4" s="24"/>
      <c r="B4" s="20" t="s">
        <v>56</v>
      </c>
      <c r="C4" s="24" t="s">
        <v>57</v>
      </c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</row>
    <row r="5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ht="15.75" customHeight="1">
      <c r="A6" s="30" t="s">
        <v>58</v>
      </c>
      <c r="B6" s="30"/>
      <c r="C6" s="30"/>
      <c r="D6" s="30"/>
      <c r="E6" s="30"/>
      <c r="F6" s="30"/>
      <c r="G6" s="30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</row>
    <row r="7" ht="15.75" customHeight="1">
      <c r="A7" s="7" t="s">
        <v>59</v>
      </c>
      <c r="B7" s="18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37"/>
      <c r="O7" s="37"/>
      <c r="P7" s="37"/>
      <c r="Q7" s="37"/>
      <c r="R7" s="37"/>
    </row>
    <row r="8">
      <c r="A8" s="36"/>
      <c r="B8" s="10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6"/>
      <c r="O8" s="6"/>
      <c r="P8" s="6"/>
      <c r="Q8" s="6"/>
      <c r="R8" s="6"/>
    </row>
    <row r="9">
      <c r="A9" s="29" t="n">
        <v>1</v>
      </c>
      <c r="B9" s="29" t="s">
        <v>60</v>
      </c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5"/>
      <c r="O9" s="5"/>
      <c r="P9" s="5"/>
      <c r="Q9" s="5"/>
      <c r="R9" s="5"/>
    </row>
    <row r="10">
      <c r="A10" s="29"/>
      <c r="B10" s="29" t="s">
        <v>92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</row>
    <row r="11">
      <c r="A11" s="8"/>
      <c r="B11" s="8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</row>
    <row r="12">
      <c r="A12" s="19" t="n">
        <v>2</v>
      </c>
      <c r="B12" s="19" t="s">
        <v>61</v>
      </c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</row>
    <row r="13">
      <c r="A13" s="19"/>
      <c r="B13" s="19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</row>
    <row r="14">
      <c r="A14" s="19" t="n">
        <v>3</v>
      </c>
      <c r="B14" s="19" t="s">
        <v>62</v>
      </c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</row>
    <row r="15">
      <c r="A15" s="19"/>
      <c r="B15" s="19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</row>
    <row r="16">
      <c r="A16" s="19" t="n">
        <v>4</v>
      </c>
      <c r="B16" s="19" t="s">
        <v>89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</row>
    <row r="17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</row>
    <row r="18">
      <c r="A18" s="17" t="n">
        <v>5</v>
      </c>
      <c r="B18" s="35" t="s">
        <v>63</v>
      </c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9"/>
      <c r="P18" s="9"/>
      <c r="Q18" s="17"/>
      <c r="R18" s="17"/>
    </row>
    <row r="19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</row>
    <row r="20">
      <c r="A20" s="17"/>
      <c r="B20" s="21"/>
      <c r="C20" s="2"/>
      <c r="D20" s="4" t="s">
        <v>64</v>
      </c>
      <c r="E20" s="2"/>
      <c r="F20" s="2"/>
      <c r="G20" s="2"/>
      <c r="H20" s="2"/>
      <c r="I20" s="2"/>
      <c r="J20" s="2"/>
      <c r="K20" s="15"/>
      <c r="L20" s="17"/>
      <c r="M20" s="17"/>
      <c r="N20" s="17"/>
      <c r="O20" s="17"/>
      <c r="P20" s="17"/>
      <c r="Q20" s="17"/>
      <c r="R20" s="17"/>
    </row>
    <row r="21">
      <c r="A21" s="17"/>
      <c r="B21" s="25"/>
      <c r="C21" s="17"/>
      <c r="D21" s="25"/>
      <c r="E21" s="17"/>
      <c r="F21" s="17"/>
      <c r="G21" s="17"/>
      <c r="H21" s="17"/>
      <c r="I21" s="17"/>
      <c r="J21" s="17"/>
      <c r="K21" s="22"/>
      <c r="L21" s="17"/>
      <c r="M21" s="17"/>
      <c r="N21" s="17"/>
      <c r="O21" s="17"/>
      <c r="P21" s="17"/>
      <c r="Q21" s="17"/>
      <c r="R21" s="17"/>
    </row>
    <row r="22">
      <c r="A22" s="17"/>
      <c r="B22" s="31" t="s">
        <v>65</v>
      </c>
      <c r="C22" s="32"/>
      <c r="D22" s="25" t="s">
        <v>66</v>
      </c>
      <c r="E22" s="17"/>
      <c r="F22" s="17"/>
      <c r="G22" s="17"/>
      <c r="H22" s="17"/>
      <c r="I22" s="17"/>
      <c r="J22" s="17"/>
      <c r="K22" s="22"/>
      <c r="L22" s="17"/>
      <c r="M22" s="17"/>
      <c r="N22" s="17"/>
      <c r="O22" s="17"/>
      <c r="P22" s="17"/>
      <c r="Q22" s="17"/>
      <c r="R22" s="17"/>
    </row>
    <row r="23">
      <c r="A23" s="17"/>
      <c r="B23" s="28"/>
      <c r="C23" s="12"/>
      <c r="D23" s="28"/>
      <c r="E23" s="12"/>
      <c r="F23" s="12"/>
      <c r="G23" s="12"/>
      <c r="H23" s="12"/>
      <c r="I23" s="12"/>
      <c r="J23" s="12"/>
      <c r="K23" s="14"/>
      <c r="L23" s="17"/>
      <c r="M23" s="17"/>
      <c r="N23" s="17"/>
      <c r="O23" s="17"/>
      <c r="P23" s="17"/>
      <c r="Q23" s="17"/>
      <c r="R23" s="17"/>
    </row>
    <row r="24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</row>
    <row r="25">
      <c r="A25" s="24" t="n">
        <v>6</v>
      </c>
      <c r="B25" s="19" t="s">
        <v>90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</row>
    <row r="26">
      <c r="A26" s="24"/>
      <c r="B26" s="19" t="s">
        <v>67</v>
      </c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</row>
    <row r="27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</row>
    <row r="28">
      <c r="A28" s="24" t="n">
        <v>7</v>
      </c>
      <c r="B28" s="33" t="s">
        <v>68</v>
      </c>
      <c r="C28" s="33"/>
      <c r="D28" s="33"/>
      <c r="E28" s="33"/>
      <c r="F28" s="33"/>
      <c r="G28" s="33"/>
      <c r="H28" s="33"/>
      <c r="I28" s="33"/>
      <c r="J28" s="33"/>
      <c r="K28" s="33"/>
      <c r="L28" s="17"/>
      <c r="M28" s="17"/>
      <c r="N28" s="17"/>
      <c r="O28" s="17"/>
      <c r="P28" s="17"/>
      <c r="Q28" s="17"/>
      <c r="R28" s="17"/>
    </row>
    <row r="29">
      <c r="A29" s="34"/>
      <c r="B29" s="16" t="s">
        <v>69</v>
      </c>
      <c r="C29" s="27"/>
      <c r="D29" s="27"/>
      <c r="E29" s="27"/>
      <c r="F29" s="27"/>
      <c r="G29" s="27"/>
      <c r="H29" s="27"/>
      <c r="I29" s="27"/>
      <c r="J29" s="27"/>
      <c r="K29" s="27"/>
      <c r="L29" s="17"/>
      <c r="M29" s="17"/>
      <c r="N29" s="17"/>
      <c r="O29" s="17"/>
      <c r="P29" s="17"/>
      <c r="Q29" s="17"/>
      <c r="R29" s="17"/>
    </row>
    <row r="30">
      <c r="L30" s="17"/>
      <c r="M30" s="17"/>
      <c r="N30" s="17"/>
      <c r="O30" s="17"/>
      <c r="P30" s="17"/>
      <c r="Q30" s="17"/>
      <c r="R30" s="17"/>
    </row>
    <row r="31">
      <c r="A31" s="24" t="n">
        <v>8</v>
      </c>
      <c r="B31" s="24" t="s">
        <v>70</v>
      </c>
      <c r="L31" s="17"/>
      <c r="M31" s="17"/>
      <c r="N31" s="17"/>
      <c r="O31" s="17"/>
      <c r="P31" s="17"/>
      <c r="Q31" s="17"/>
      <c r="R31" s="17"/>
    </row>
    <row r="32">
      <c r="A32" s="24"/>
      <c r="B32" s="24" t="s">
        <v>71</v>
      </c>
      <c r="L32" s="17"/>
      <c r="M32" s="17"/>
      <c r="N32" s="17"/>
      <c r="O32" s="17"/>
      <c r="P32" s="17"/>
      <c r="Q32" s="17"/>
      <c r="R32" s="17"/>
    </row>
    <row r="33">
      <c r="A33" s="24"/>
      <c r="B33" s="24" t="s">
        <v>72</v>
      </c>
      <c r="L33" s="17"/>
      <c r="M33" s="17"/>
      <c r="N33" s="17"/>
      <c r="O33" s="17"/>
      <c r="P33" s="17"/>
      <c r="Q33" s="17"/>
      <c r="R33" s="17"/>
    </row>
    <row r="34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</row>
    <row r="35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</row>
    <row r="36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7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</row>
    <row r="38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</row>
    <row r="39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</row>
    <row r="40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</row>
    <row r="41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</row>
    <row r="42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</row>
    <row r="43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</row>
    <row r="44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</row>
    <row r="45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</row>
    <row r="46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</row>
    <row r="47">
      <c r="A47" s="1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</row>
    <row r="48">
      <c r="A48" s="17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</row>
    <row r="49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</row>
    <row r="50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</row>
    <row r="51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</row>
    <row r="52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</row>
    <row r="53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</row>
    <row r="54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</row>
    <row r="55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</row>
    <row r="56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</row>
    <row r="57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</row>
    <row r="58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</row>
    <row r="59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</row>
    <row r="60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</row>
    <row r="61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</row>
    <row r="62">
      <c r="A62" s="17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</row>
    <row r="63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</row>
    <row r="64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</row>
    <row r="6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</row>
    <row r="66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</row>
    <row r="67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</row>
    <row r="68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</row>
    <row r="69">
      <c r="A69" s="17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</row>
    <row r="70">
      <c r="A70" s="17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</row>
    <row r="71">
      <c r="A71" s="17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</row>
    <row r="72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</row>
    <row r="73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</row>
    <row r="74">
      <c r="A74" s="17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</row>
    <row r="75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</row>
    <row r="76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</row>
    <row r="77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</row>
    <row r="78">
      <c r="A78" s="17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</row>
    <row r="79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</row>
    <row r="80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</row>
    <row r="8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</row>
    <row r="82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</row>
    <row r="83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</row>
    <row r="84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</row>
    <row r="85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</row>
    <row r="86">
      <c r="A86" s="17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</row>
    <row r="87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</row>
    <row r="88">
      <c r="A88" s="17"/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</row>
    <row r="89">
      <c r="A89" s="17"/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</row>
    <row r="90">
      <c r="A90" s="17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</row>
    <row r="91">
      <c r="A91" s="17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</row>
    <row r="92">
      <c r="A92" s="17"/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</row>
    <row r="93">
      <c r="A93" s="17"/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</row>
    <row r="94">
      <c r="A94" s="17"/>
      <c r="B94" s="17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</row>
    <row r="95">
      <c r="A95" s="17"/>
      <c r="B95" s="17"/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</row>
    <row r="96">
      <c r="A96" s="17"/>
      <c r="B96" s="17"/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</row>
    <row r="97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</row>
    <row r="98">
      <c r="A98" s="17"/>
      <c r="B98" s="17"/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</row>
    <row r="99">
      <c r="A99" s="17"/>
      <c r="B99" s="17"/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</row>
    <row r="100">
      <c r="A100" s="17"/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</row>
    <row r="101">
      <c r="A101" s="17"/>
      <c r="B101" s="17"/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</row>
    <row r="102">
      <c r="A102" s="17"/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</row>
    <row r="103">
      <c r="A103" s="17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</row>
    <row r="104">
      <c r="A104" s="17"/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</row>
    <row r="105">
      <c r="A105" s="17"/>
      <c r="B105" s="17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</row>
    <row r="106">
      <c r="A106" s="17"/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</row>
    <row r="107">
      <c r="A107" s="17"/>
      <c r="B107" s="17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</row>
    <row r="108">
      <c r="A108" s="17"/>
      <c r="B108" s="17"/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</row>
    <row r="109">
      <c r="A109" s="17"/>
      <c r="B109" s="17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</row>
    <row r="110">
      <c r="A110" s="17"/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</row>
    <row r="111">
      <c r="A111" s="17"/>
      <c r="B111" s="17"/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</row>
    <row r="112">
      <c r="A112" s="17"/>
      <c r="B112" s="17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</row>
  </sheetData>
  <mergeCells count="2">
    <mergeCell ref="B22:C22"/>
    <mergeCell ref="B28:K28"/>
  </mergeCells>
  <hyperlinks>
    <hyperlink ref="B4" display="RTA" location="RTA!A1"/>
    <hyperlink ref="B29" r:id="rId2h"/>
  </hyperlinks>
  <pageMargins left="0.7" right="0.7" top="0.75" bottom="0.75" header="0.3" footer="0.3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A20" sqref="A20"/>
    </sheetView>
  </sheetViews>
  <sheetFormatPr defaultRowHeight="15.0" baseColWidth="10"/>
  <cols>
    <col min="1" max="1" width="9.109375" hidden="0" customWidth="1"/>
    <col min="2" max="2" width="9.109375" hidden="0" customWidth="1"/>
    <col min="3" max="3" width="9.109375" hidden="0" customWidth="1"/>
    <col min="4" max="4" width="9.109375" hidden="0" customWidth="1"/>
    <col min="5" max="5" width="9.109375" hidden="0" customWidth="1"/>
    <col min="6" max="6" width="9.109375" hidden="0" customWidth="1"/>
    <col min="7" max="7" width="9.109375" hidden="0" customWidth="1"/>
    <col min="8" max="8" width="9.109375" hidden="0" customWidth="1"/>
    <col min="9" max="9" width="9.109375" hidden="0" customWidth="1"/>
    <col min="10" max="10" width="9.109375" hidden="0" customWidth="1"/>
    <col min="11" max="11" width="9.109375" hidden="0" customWidth="1"/>
    <col min="12" max="12" width="9.109375" hidden="0" customWidth="1"/>
    <col min="13" max="13" width="9.109375" hidden="0" customWidth="1"/>
    <col min="14" max="14" width="9.109375" hidden="0" customWidth="1"/>
    <col min="15" max="15" width="9.109375" hidden="0" customWidth="1"/>
    <col min="16" max="16" width="9.109375" hidden="0" customWidth="1"/>
    <col min="17" max="17" width="9.109375" hidden="0" customWidth="1"/>
    <col min="18" max="18" width="9.109375" hidden="0" customWidth="1"/>
    <col min="19" max="19" width="9.109375" hidden="0" customWidth="1"/>
    <col min="20" max="20" width="9.109375" hidden="0" customWidth="1"/>
    <col min="21" max="21" width="9.109375" hidden="0" customWidth="1"/>
    <col min="22" max="22" width="9.109375" hidden="0" customWidth="1"/>
    <col min="23" max="23" width="9.109375" hidden="0" customWidth="1"/>
    <col min="24" max="24" width="9.109375" hidden="0" customWidth="1"/>
    <col min="25" max="25" width="9.109375" hidden="0" customWidth="1"/>
    <col min="26" max="26" width="9.109375" hidden="0" customWidth="1"/>
    <col min="27" max="27" width="9.109375" hidden="0" customWidth="1"/>
    <col min="28" max="28" width="9.109375" hidden="0" customWidth="1"/>
    <col min="29" max="29" width="9.109375" hidden="0" customWidth="1"/>
    <col min="30" max="30" width="9.109375" hidden="0" customWidth="1"/>
    <col min="31" max="31" width="9.109375" hidden="0" customWidth="1"/>
    <col min="32" max="32" width="9.109375" hidden="0" customWidth="1"/>
    <col min="33" max="33" width="9.109375" hidden="0" customWidth="1"/>
    <col min="34" max="34" width="9.109375" hidden="0" customWidth="1"/>
    <col min="35" max="35" width="9.109375" hidden="0" customWidth="1"/>
    <col min="36" max="36" width="9.109375" hidden="0" customWidth="1"/>
    <col min="37" max="37" width="9.109375" hidden="0" customWidth="1"/>
    <col min="38" max="38" width="9.109375" hidden="0" customWidth="1"/>
    <col min="39" max="39" width="9.109375" hidden="0" customWidth="1"/>
    <col min="40" max="40" width="9.109375" hidden="0" customWidth="1"/>
    <col min="41" max="41" width="9.109375" hidden="0" customWidth="1"/>
    <col min="42" max="42" width="9.109375" hidden="0" customWidth="1"/>
    <col min="43" max="43" width="9.109375" hidden="0" customWidth="1"/>
    <col min="44" max="44" width="9.109375" hidden="0" customWidth="1"/>
    <col min="45" max="45" width="9.109375" hidden="0" customWidth="1"/>
    <col min="46" max="46" width="9.109375" hidden="0" customWidth="1"/>
    <col min="47" max="47" width="9.109375" hidden="0" customWidth="1"/>
    <col min="48" max="48" width="9.109375" hidden="0" customWidth="1"/>
    <col min="49" max="49" width="9.109375" hidden="0" customWidth="1"/>
    <col min="50" max="50" width="9.109375" hidden="0" customWidth="1"/>
  </cols>
  <sheetData>
    <row r="1" ht="21" customHeight="1">
      <c r="A1" s="11" t="s">
        <v>77</v>
      </c>
    </row>
    <row r="2" ht="18" customHeight="1">
      <c r="A2" s="11" t="s">
        <v>55</v>
      </c>
    </row>
    <row r="3" ht="11.25" customHeight="1">
      <c r="A3" s="11"/>
    </row>
    <row r="4">
      <c r="A4" s="41" t="s">
        <v>78</v>
      </c>
      <c r="I4" s="42"/>
      <c r="J4" s="42"/>
    </row>
    <row r="5" ht="7.5" customHeight="1"/>
    <row r="6">
      <c r="A6" s="41" t="s">
        <v>79</v>
      </c>
    </row>
    <row r="7" ht="7.5" customHeight="1">
      <c r="A7" s="41"/>
    </row>
    <row r="8">
      <c r="A8" s="41" t="s">
        <v>80</v>
      </c>
      <c r="O8" s="49" t="s">
        <v>59</v>
      </c>
    </row>
    <row r="9" ht="4.5" customHeight="1"/>
    <row r="10" ht="15" customHeight="1"/>
    <row r="11">
      <c r="A11" s="24"/>
      <c r="B11" s="24"/>
      <c r="C11" s="24"/>
      <c r="D11" s="24"/>
      <c r="E11" s="38" t="s">
        <v>12</v>
      </c>
      <c r="F11" s="38" t="s">
        <v>18</v>
      </c>
      <c r="G11" s="38" t="s">
        <v>23</v>
      </c>
      <c r="H11" s="38" t="s">
        <v>28</v>
      </c>
      <c r="I11" s="38" t="s">
        <v>33</v>
      </c>
      <c r="J11" s="38" t="s">
        <v>37</v>
      </c>
      <c r="K11" s="38" t="s">
        <v>41</v>
      </c>
      <c r="L11" s="38" t="s">
        <v>45</v>
      </c>
      <c r="M11" s="38" t="s">
        <v>91</v>
      </c>
      <c r="N11" s="38" t="s">
        <v>93</v>
      </c>
    </row>
    <row r="12">
      <c r="B12" s="39"/>
      <c r="C12" s="39"/>
      <c r="D12" s="39"/>
      <c r="E12" s="24"/>
      <c r="F12" s="24"/>
      <c r="G12" s="24"/>
      <c r="H12" s="24"/>
      <c r="I12" s="24"/>
      <c r="J12" s="24"/>
      <c r="K12" s="24"/>
      <c r="L12" s="24"/>
      <c r="M12" s="24"/>
      <c r="N12" s="24"/>
    </row>
    <row r="13">
      <c r="A13" s="48" t="s">
        <v>73</v>
      </c>
      <c r="C13" s="24"/>
      <c r="D13" s="24"/>
      <c r="E13" s="40" t="str">
        <f>IF(ISERROR(VLOOKUP(CONCATENATE(Lookups!$M$2,Lookups!$K$2, Lookups!$H$2),RTA_admissions,2,FALSE)),"0",VLOOKUP(CONCATENATE(Lookups!$M$2,Lookups!$K$2, Lookups!$H$2), RTA_admissions,2,FALSE))</f>
        <v>0</v>
      </c>
      <c r="F13" s="40" t="str">
        <f>IF(ISERROR(VLOOKUP(CONCATENATE(Lookups!$M$2,Lookups!$K$2, Lookups!$H$2),RTA_admissions,3,FALSE)),"0",VLOOKUP(CONCATENATE(Lookups!$M$2,Lookups!$K$2, Lookups!$H$2), RTA_admissions,3,FALSE))</f>
        <v>0</v>
      </c>
      <c r="G13" s="40" t="str">
        <f>IF(ISERROR(VLOOKUP(CONCATENATE(Lookups!$M$2,Lookups!$K$2, Lookups!$H$2),RTA_admissions,4,FALSE)),"0",VLOOKUP(CONCATENATE(Lookups!$M$2,Lookups!$K$2, Lookups!$H$2), RTA_admissions,4,FALSE))</f>
        <v>0</v>
      </c>
      <c r="H13" s="40" t="str">
        <f>IF(ISERROR(VLOOKUP(CONCATENATE(Lookups!$M$2,Lookups!$K$2, Lookups!$H$2),RTA_admissions,5,FALSE)),"0",VLOOKUP(CONCATENATE(Lookups!$M$2,Lookups!$K$2, Lookups!$H$2), RTA_admissions,5,FALSE))</f>
        <v>0</v>
      </c>
      <c r="I13" s="40" t="str">
        <f>IF(ISERROR(VLOOKUP(CONCATENATE(Lookups!$M$2,Lookups!$K$2, Lookups!$H$2),RTA_admissions,6,FALSE)),"0",VLOOKUP(CONCATENATE(Lookups!$M$2,Lookups!$K$2, Lookups!$H$2), RTA_admissions,6,FALSE))</f>
        <v>0</v>
      </c>
      <c r="J13" s="40" t="str">
        <f>IF(ISERROR(VLOOKUP(CONCATENATE(Lookups!$M$2,Lookups!$K$2, Lookups!$H$2),RTA_admissions,7,FALSE)),"0",VLOOKUP(CONCATENATE(Lookups!$M$2,Lookups!$K$2, Lookups!$H$2), RTA_admissions,7,FALSE))</f>
        <v>0</v>
      </c>
      <c r="K13" s="40" t="str">
        <f>IF(ISERROR(VLOOKUP(CONCATENATE(Lookups!$M$2,Lookups!$K$2, Lookups!$H$2),RTA_admissions,8,FALSE)),"0",VLOOKUP(CONCATENATE(Lookups!$M$2,Lookups!$K$2, Lookups!$H$2), RTA_admissions,8,FALSE))</f>
        <v>0</v>
      </c>
      <c r="L13" s="40" t="str">
        <f>IF(ISERROR(VLOOKUP(CONCATENATE(Lookups!$M$2,Lookups!$K$2, Lookups!$H$2),RTA_admissions,9,FALSE)),"0",VLOOKUP(CONCATENATE(Lookups!$M$2,Lookups!$K$2, Lookups!$H$2), RTA_admissions,9,FALSE))</f>
        <v>0</v>
      </c>
      <c r="M13" s="40" t="str">
        <f>IF(ISERROR(VLOOKUP(CONCATENATE(Lookups!$M$2,Lookups!$K$2, Lookups!$H$2),RTA_admissions,10,FALSE)),"0",VLOOKUP(CONCATENATE(Lookups!$M$2,Lookups!$K$2, Lookups!$H$2), RTA_admissions,10,FALSE))</f>
        <v>0</v>
      </c>
      <c r="N13" s="40" t="str">
        <f>IF(ISERROR(VLOOKUP(CONCATENATE(Lookups!$M$2,Lookups!$K$2, Lookups!$H$2),RTA_admissions,11,FALSE)),"0",VLOOKUP(CONCATENATE(Lookups!$M$2,Lookups!$K$2, Lookups!$H$2), RTA_admissions,11,FALSE))</f>
        <v>0</v>
      </c>
    </row>
    <row r="14">
      <c r="A14" s="48" t="s">
        <v>74</v>
      </c>
      <c r="C14" s="24"/>
      <c r="D14" s="24"/>
      <c r="E14" s="40" t="str">
        <f>IF(ISERROR(VLOOKUP(CONCATENATE(Lookups!$M$2,Lookups!$K$2, Lookups!$H$2),RTA_admissions,12,FALSE)),"0",VLOOKUP(CONCATENATE(Lookups!$M$2,Lookups!$K$2, Lookups!$H$2), RTA_admissions,12,FALSE))</f>
        <v>0</v>
      </c>
      <c r="F14" s="40" t="str">
        <f>IF(ISERROR(VLOOKUP(CONCATENATE(Lookups!$M$2,Lookups!$K$2, Lookups!$H$2),RTA_admissions,13,FALSE)),"0",VLOOKUP(CONCATENATE(Lookups!$M$2,Lookups!$K$2, Lookups!$H$2), RTA_admissions,13,FALSE))</f>
        <v>0</v>
      </c>
      <c r="G14" s="40" t="str">
        <f>IF(ISERROR(VLOOKUP(CONCATENATE(Lookups!$M$2,Lookups!$K$2, Lookups!$H$2),RTA_admissions,14,FALSE)),"0",VLOOKUP(CONCATENATE(Lookups!$M$2,Lookups!$K$2, Lookups!$H$2), RTA_admissions,14,FALSE))</f>
        <v>0</v>
      </c>
      <c r="H14" s="40" t="str">
        <f>IF(ISERROR(VLOOKUP(CONCATENATE(Lookups!$M$2,Lookups!$K$2, Lookups!$H$2),RTA_admissions,15,FALSE)),"0",VLOOKUP(CONCATENATE(Lookups!$M$2,Lookups!$K$2, Lookups!$H$2), RTA_admissions,15,FALSE))</f>
        <v>0</v>
      </c>
      <c r="I14" s="40" t="str">
        <f>IF(ISERROR(VLOOKUP(CONCATENATE(Lookups!$M$2,Lookups!$K$2, Lookups!$H$2),RTA_admissions,16,FALSE)),"0",VLOOKUP(CONCATENATE(Lookups!$M$2,Lookups!$K$2, Lookups!$H$2), RTA_admissions,16,FALSE))</f>
        <v>0</v>
      </c>
      <c r="J14" s="40" t="str">
        <f>IF(ISERROR(VLOOKUP(CONCATENATE(Lookups!$M$2,Lookups!$K$2, Lookups!$H$2),RTA_admissions,17,FALSE)),"0",VLOOKUP(CONCATENATE(Lookups!$M$2,Lookups!$K$2, Lookups!$H$2), RTA_admissions,17,FALSE))</f>
        <v>0</v>
      </c>
      <c r="K14" s="40" t="str">
        <f>IF(ISERROR(VLOOKUP(CONCATENATE(Lookups!$M$2,Lookups!$K$2, Lookups!$H$2),RTA_admissions,18,FALSE)),"0",VLOOKUP(CONCATENATE(Lookups!$M$2,Lookups!$K$2, Lookups!$H$2), RTA_admissions,18,FALSE))</f>
        <v>0</v>
      </c>
      <c r="L14" s="40" t="str">
        <f>IF(ISERROR(VLOOKUP(CONCATENATE(Lookups!$M$2,Lookups!$K$2, Lookups!$H$2),RTA_admissions,19,FALSE)),"0",VLOOKUP(CONCATENATE(Lookups!$M$2,Lookups!$K$2, Lookups!$H$2), RTA_admissions,19,FALSE))</f>
        <v>0</v>
      </c>
      <c r="M14" s="40" t="str">
        <f>IF(ISERROR(VLOOKUP(CONCATENATE(Lookups!$M$2,Lookups!$K$2, Lookups!$H$2),RTA_admissions,20,FALSE)),"0",VLOOKUP(CONCATENATE(Lookups!$M$2,Lookups!$K$2, Lookups!$H$2), RTA_admissions,20,FALSE))</f>
        <v>0</v>
      </c>
      <c r="N14" s="40" t="str">
        <f>IF(ISERROR(VLOOKUP(CONCATENATE(Lookups!$M$2,Lookups!$K$2, Lookups!$H$2),RTA_admissions,21,FALSE)),"0",VLOOKUP(CONCATENATE(Lookups!$M$2,Lookups!$K$2, Lookups!$H$2), RTA_admissions,21,FALSE))</f>
        <v>0</v>
      </c>
    </row>
    <row r="15">
      <c r="A15" s="48" t="s">
        <v>75</v>
      </c>
      <c r="C15" s="24"/>
      <c r="D15" s="24"/>
      <c r="E15" s="40" t="str">
        <f>IF(ISERROR(VLOOKUP(CONCATENATE(Lookups!$M$2,Lookups!$K$2, Lookups!$H$2),RTA_admissions,22,FALSE)),"0",VLOOKUP(CONCATENATE(Lookups!$M$2,Lookups!$K$2, Lookups!$H$2), RTA_admissions,22,FALSE))</f>
        <v>0</v>
      </c>
      <c r="F15" s="40" t="str">
        <f>IF(ISERROR(VLOOKUP(CONCATENATE(Lookups!$M$2,Lookups!$K$2, Lookups!$H$2),RTA_admissions,23,FALSE)),"0",VLOOKUP(CONCATENATE(Lookups!$M$2,Lookups!$K$2, Lookups!$H$2), RTA_admissions,23,FALSE))</f>
        <v>0</v>
      </c>
      <c r="G15" s="40" t="str">
        <f>IF(ISERROR(VLOOKUP(CONCATENATE(Lookups!$M$2,Lookups!$K$2, Lookups!$H$2),RTA_admissions,24,FALSE)),"0",VLOOKUP(CONCATENATE(Lookups!$M$2,Lookups!$K$2, Lookups!$H$2), RTA_admissions,24,FALSE))</f>
        <v>0</v>
      </c>
      <c r="H15" s="40" t="str">
        <f>IF(ISERROR(VLOOKUP(CONCATENATE(Lookups!$M$2,Lookups!$K$2, Lookups!$H$2),RTA_admissions,25,FALSE)),"0",VLOOKUP(CONCATENATE(Lookups!$M$2,Lookups!$K$2, Lookups!$H$2), RTA_admissions,25,FALSE))</f>
        <v>0</v>
      </c>
      <c r="I15" s="40" t="str">
        <f>IF(ISERROR(VLOOKUP(CONCATENATE(Lookups!$M$2,Lookups!$K$2, Lookups!$H$2),RTA_admissions,26,FALSE)),"0",VLOOKUP(CONCATENATE(Lookups!$M$2,Lookups!$K$2, Lookups!$H$2), RTA_admissions,26,FALSE))</f>
        <v>0</v>
      </c>
      <c r="J15" s="40" t="str">
        <f>IF(ISERROR(VLOOKUP(CONCATENATE(Lookups!$M$2,Lookups!$K$2, Lookups!$H$2),RTA_admissions,27,FALSE)),"0",VLOOKUP(CONCATENATE(Lookups!$M$2,Lookups!$K$2, Lookups!$H$2), RTA_admissions,27,FALSE))</f>
        <v>0</v>
      </c>
      <c r="K15" s="40" t="str">
        <f>IF(ISERROR(VLOOKUP(CONCATENATE(Lookups!$M$2,Lookups!$K$2, Lookups!$H$2),RTA_admissions,28,FALSE)),"0",VLOOKUP(CONCATENATE(Lookups!$M$2,Lookups!$K$2, Lookups!$H$2), RTA_admissions,28,FALSE))</f>
        <v>0</v>
      </c>
      <c r="L15" s="40" t="str">
        <f>IF(ISERROR(VLOOKUP(CONCATENATE(Lookups!$M$2,Lookups!$K$2, Lookups!$H$2),RTA_admissions,29,FALSE)),"0",VLOOKUP(CONCATENATE(Lookups!$M$2,Lookups!$K$2, Lookups!$H$2), RTA_admissions,29,FALSE))</f>
        <v>0</v>
      </c>
      <c r="M15" s="40" t="str">
        <f>IF(ISERROR(VLOOKUP(CONCATENATE(Lookups!$M$2,Lookups!$K$2, Lookups!$H$2),RTA_admissions,30,FALSE)),"0",VLOOKUP(CONCATENATE(Lookups!$M$2,Lookups!$K$2, Lookups!$H$2), RTA_admissions,30,FALSE))</f>
        <v>0</v>
      </c>
      <c r="N15" s="40" t="str">
        <f>IF(ISERROR(VLOOKUP(CONCATENATE(Lookups!$M$2,Lookups!$K$2, Lookups!$H$2),RTA_admissions,31,FALSE)),"0",VLOOKUP(CONCATENATE(Lookups!$M$2,Lookups!$K$2, Lookups!$H$2), RTA_admissions,31,FALSE))</f>
        <v>0</v>
      </c>
    </row>
    <row r="16">
      <c r="A16" s="48" t="s">
        <v>76</v>
      </c>
      <c r="C16" s="24"/>
      <c r="D16" s="24"/>
      <c r="E16" s="40" t="str">
        <f>IF(ISERROR(VLOOKUP(CONCATENATE(Lookups!$M$2,Lookups!$K$2, Lookups!$H$2),RTA_admissions,32,FALSE)),"0",VLOOKUP(CONCATENATE(Lookups!$M$2,Lookups!$K$2, Lookups!$H$2), RTA_admissions,32,FALSE))</f>
        <v>0</v>
      </c>
      <c r="F16" s="40" t="str">
        <f>IF(ISERROR(VLOOKUP(CONCATENATE(Lookups!$M$2,Lookups!$K$2, Lookups!$H$2),RTA_admissions,33,FALSE)),"0",VLOOKUP(CONCATENATE(Lookups!$M$2,Lookups!$K$2, Lookups!$H$2), RTA_admissions,33,FALSE))</f>
        <v>0</v>
      </c>
      <c r="G16" s="40" t="str">
        <f>IF(ISERROR(VLOOKUP(CONCATENATE(Lookups!$M$2,Lookups!$K$2, Lookups!$H$2),RTA_admissions,34,FALSE)),"0",VLOOKUP(CONCATENATE(Lookups!$M$2,Lookups!$K$2, Lookups!$H$2), RTA_admissions,34,FALSE))</f>
        <v>0</v>
      </c>
      <c r="H16" s="40" t="str">
        <f>IF(ISERROR(VLOOKUP(CONCATENATE(Lookups!$M$2,Lookups!$K$2, Lookups!$H$2),RTA_admissions,35,FALSE)),"0",VLOOKUP(CONCATENATE(Lookups!$M$2,Lookups!$K$2, Lookups!$H$2), RTA_admissions,35,FALSE))</f>
        <v>0</v>
      </c>
      <c r="I16" s="40" t="str">
        <f>IF(ISERROR(VLOOKUP(CONCATENATE(Lookups!$M$2,Lookups!$K$2, Lookups!$H$2),RTA_admissions,36,FALSE)),"0",VLOOKUP(CONCATENATE(Lookups!$M$2,Lookups!$K$2, Lookups!$H$2), RTA_admissions,36,FALSE))</f>
        <v>0</v>
      </c>
      <c r="J16" s="40" t="str">
        <f>IF(ISERROR(VLOOKUP(CONCATENATE(Lookups!$M$2,Lookups!$K$2, Lookups!$H$2),RTA_admissions,37,FALSE)),"0",VLOOKUP(CONCATENATE(Lookups!$M$2,Lookups!$K$2, Lookups!$H$2), RTA_admissions,37,FALSE))</f>
        <v>0</v>
      </c>
      <c r="K16" s="40" t="str">
        <f>IF(ISERROR(VLOOKUP(CONCATENATE(Lookups!$M$2,Lookups!$K$2, Lookups!$H$2),RTA_admissions,38,FALSE)),"0",VLOOKUP(CONCATENATE(Lookups!$M$2,Lookups!$K$2, Lookups!$H$2), RTA_admissions,38,FALSE))</f>
        <v>0</v>
      </c>
      <c r="L16" s="40" t="str">
        <f>IF(ISERROR(VLOOKUP(CONCATENATE(Lookups!$M$2,Lookups!$K$2, Lookups!$H$2),RTA_admissions,39,FALSE)),"0",VLOOKUP(CONCATENATE(Lookups!$M$2,Lookups!$K$2, Lookups!$H$2), RTA_admissions,39,FALSE))</f>
        <v>0</v>
      </c>
      <c r="M16" s="40" t="str">
        <f>IF(ISERROR(VLOOKUP(CONCATENATE(Lookups!$M$2,Lookups!$K$2, Lookups!$H$2),RTA_admissions,40,FALSE)),"0",VLOOKUP(CONCATENATE(Lookups!$M$2,Lookups!$K$2, Lookups!$H$2), RTA_admissions,40,FALSE))</f>
        <v>0</v>
      </c>
      <c r="N16" s="40" t="str">
        <f>IF(ISERROR(VLOOKUP(CONCATENATE(Lookups!$M$2,Lookups!$K$2, Lookups!$H$2),RTA_admissions,41,FALSE)),"0",VLOOKUP(CONCATENATE(Lookups!$M$2,Lookups!$K$2, Lookups!$H$2), RTA_admissions,41,FALSE))</f>
        <v>0</v>
      </c>
    </row>
    <row r="17">
      <c r="A17" s="48"/>
      <c r="C17" s="24"/>
      <c r="D17" s="24"/>
      <c r="E17" s="40"/>
      <c r="F17" s="40"/>
      <c r="G17" s="40"/>
      <c r="H17" s="40"/>
      <c r="I17" s="40"/>
      <c r="J17" s="40"/>
      <c r="K17" s="40"/>
      <c r="L17" s="40"/>
      <c r="M17" s="40"/>
      <c r="N17" s="40"/>
    </row>
    <row r="18">
      <c r="A18" s="48"/>
      <c r="C18" s="24"/>
      <c r="D18" s="24"/>
      <c r="E18" s="40"/>
      <c r="F18" s="40"/>
      <c r="G18" s="40"/>
      <c r="H18" s="40"/>
      <c r="I18" s="40"/>
      <c r="J18" s="40"/>
      <c r="K18" s="40"/>
      <c r="L18" s="40"/>
      <c r="M18" s="40"/>
      <c r="N18" s="40"/>
      <c r="O18" s="24"/>
    </row>
    <row r="19" ht="15.75" customHeight="1">
      <c r="A19" s="43" t="str">
        <f>Lookups!K2&amp;" admissions rate per 100,000 population in Scotland, from 2012/13 to 2021/22"</f>
        <v>All rta admissions rate per 100,000 population in Scotland, from 2012/13 to 2021/22</v>
      </c>
      <c r="C19" s="24"/>
      <c r="D19" s="24"/>
      <c r="F19" s="40"/>
      <c r="G19" s="40"/>
      <c r="H19" s="40"/>
      <c r="I19" s="40"/>
      <c r="J19" s="40"/>
      <c r="K19" s="40"/>
      <c r="L19" s="40"/>
      <c r="M19" s="40"/>
      <c r="N19" s="40"/>
      <c r="O19" s="24"/>
    </row>
    <row r="20">
      <c r="A20" s="48" t="str">
        <f>"Sex: "&amp;Lookups!N2&amp;", age category: "&amp;Lookups!H2</f>
        <v>Sex: All Patients, age category: All ages</v>
      </c>
      <c r="C20" s="24"/>
      <c r="D20" s="24"/>
      <c r="F20" s="40"/>
      <c r="G20" s="40"/>
      <c r="H20" s="44"/>
      <c r="I20" s="40"/>
      <c r="J20" s="40"/>
      <c r="K20" s="40"/>
      <c r="L20" s="40"/>
      <c r="M20" s="40"/>
      <c r="N20" s="40"/>
      <c r="O20" s="24"/>
    </row>
    <row r="21">
      <c r="A21" s="48"/>
      <c r="C21" s="24"/>
      <c r="D21" s="24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24"/>
    </row>
    <row r="22">
      <c r="A22" s="48"/>
      <c r="C22" s="24"/>
      <c r="D22" s="24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24"/>
    </row>
    <row r="23">
      <c r="A23" s="48"/>
      <c r="C23" s="24"/>
      <c r="D23" s="24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24"/>
    </row>
    <row r="24">
      <c r="A24" s="48"/>
      <c r="C24" s="24"/>
      <c r="D24" s="24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24"/>
    </row>
    <row r="25">
      <c r="A25" s="48"/>
      <c r="C25" s="24"/>
      <c r="D25" s="24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24"/>
    </row>
    <row r="26">
      <c r="A26" s="48"/>
      <c r="C26" s="24"/>
      <c r="D26" s="24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24"/>
    </row>
    <row r="27">
      <c r="A27" s="48"/>
      <c r="C27" s="24"/>
      <c r="D27" s="24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24"/>
    </row>
    <row r="28">
      <c r="A28" s="48"/>
      <c r="C28" s="24"/>
      <c r="D28" s="24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24"/>
    </row>
    <row r="29">
      <c r="A29" s="48"/>
      <c r="C29" s="24"/>
      <c r="D29" s="24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24"/>
    </row>
    <row r="30">
      <c r="A30" s="48"/>
      <c r="C30" s="24"/>
      <c r="D30" s="24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24"/>
    </row>
    <row r="31">
      <c r="A31" s="48"/>
      <c r="C31" s="24"/>
      <c r="D31" s="24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24"/>
    </row>
    <row r="32">
      <c r="A32" s="48"/>
      <c r="C32" s="24"/>
      <c r="D32" s="24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24"/>
    </row>
    <row r="33">
      <c r="A33" s="48"/>
      <c r="C33" s="24"/>
      <c r="D33" s="24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24"/>
    </row>
    <row r="34">
      <c r="A34" s="48"/>
      <c r="C34" s="24"/>
      <c r="D34" s="24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24"/>
    </row>
    <row r="35">
      <c r="A35" s="48"/>
      <c r="C35" s="24"/>
      <c r="D35" s="24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24"/>
    </row>
    <row r="36">
      <c r="A36" s="48"/>
      <c r="C36" s="24"/>
      <c r="D36" s="24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24"/>
    </row>
    <row r="37">
      <c r="A37" s="48"/>
      <c r="C37" s="24"/>
      <c r="D37" s="24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24"/>
    </row>
    <row r="38">
      <c r="A38" s="48"/>
      <c r="C38" s="24"/>
      <c r="D38" s="24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24"/>
    </row>
    <row r="39">
      <c r="A39" s="48"/>
      <c r="C39" s="24"/>
      <c r="D39" s="24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24"/>
    </row>
    <row r="40">
      <c r="A40" s="48"/>
      <c r="C40" s="24"/>
      <c r="D40" s="24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24"/>
    </row>
    <row r="41">
      <c r="A41" s="48"/>
      <c r="C41" s="24"/>
      <c r="D41" s="24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24"/>
    </row>
    <row r="42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</row>
    <row r="43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</row>
    <row r="44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</row>
    <row r="45">
      <c r="O45" s="24"/>
    </row>
    <row r="46">
      <c r="A46" s="10" t="s">
        <v>81</v>
      </c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</row>
    <row r="47">
      <c r="A47" s="47" t="s">
        <v>82</v>
      </c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</row>
    <row r="48">
      <c r="A48" s="47" t="s">
        <v>83</v>
      </c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</row>
    <row r="49">
      <c r="A49" s="10" t="s">
        <v>84</v>
      </c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24"/>
      <c r="O49" s="24"/>
    </row>
    <row r="50">
      <c r="A50" s="47" t="s">
        <v>85</v>
      </c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</row>
    <row r="51">
      <c r="A51" s="47" t="s">
        <v>86</v>
      </c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24"/>
      <c r="N51" s="24"/>
    </row>
    <row r="52">
      <c r="A52" s="47" t="s">
        <v>87</v>
      </c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24"/>
      <c r="N52" s="24"/>
    </row>
    <row r="53">
      <c r="A53" s="47" t="s">
        <v>88</v>
      </c>
    </row>
  </sheetData>
  <hyperlinks>
    <hyperlink ref="O8" display="Notes" location="Notes!A1"/>
  </hyperlinks>
  <pageMargins left="0.7" right="0.7" top="0.75" bottom="0.75" header="0.3" footer="0.3"/>
  <pageSetup paperSize="9" orientation="portrait"/>
  <drawing r:id="rId1"/>
  <legacyDrawing r:id="rIdvml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0" baseColWidth="10"/>
  <sheetData>
    <row r="1">
      <c r="A1" s="50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101</v>
      </c>
      <c r="I1" t="s">
        <v>102</v>
      </c>
      <c r="J1" t="s">
        <v>103</v>
      </c>
      <c r="K1" t="s">
        <v>104</v>
      </c>
      <c r="L1" t="s">
        <v>105</v>
      </c>
      <c r="M1" t="s">
        <v>106</v>
      </c>
      <c r="N1" t="s">
        <v>107</v>
      </c>
      <c r="O1" t="s">
        <v>108</v>
      </c>
      <c r="P1" t="s">
        <v>109</v>
      </c>
      <c r="Q1" t="s">
        <v>110</v>
      </c>
      <c r="R1" t="s">
        <v>111</v>
      </c>
      <c r="S1" t="s">
        <v>112</v>
      </c>
      <c r="T1" t="s">
        <v>113</v>
      </c>
      <c r="U1" t="s">
        <v>114</v>
      </c>
      <c r="V1" t="s">
        <v>115</v>
      </c>
      <c r="W1" t="s">
        <v>116</v>
      </c>
      <c r="X1" t="s">
        <v>117</v>
      </c>
      <c r="Y1" t="s">
        <v>118</v>
      </c>
      <c r="Z1" t="s">
        <v>119</v>
      </c>
      <c r="AA1" t="s">
        <v>120</v>
      </c>
      <c r="AB1" t="s">
        <v>121</v>
      </c>
      <c r="AC1" t="s">
        <v>122</v>
      </c>
      <c r="AD1" t="s">
        <v>123</v>
      </c>
      <c r="AE1" t="s">
        <v>124</v>
      </c>
      <c r="AF1" t="s">
        <v>125</v>
      </c>
      <c r="AG1" t="s">
        <v>126</v>
      </c>
      <c r="AH1" t="s">
        <v>127</v>
      </c>
      <c r="AI1" t="s">
        <v>128</v>
      </c>
      <c r="AJ1" t="s">
        <v>129</v>
      </c>
      <c r="AK1" t="s">
        <v>130</v>
      </c>
      <c r="AL1" t="s">
        <v>131</v>
      </c>
      <c r="AM1" t="s">
        <v>132</v>
      </c>
      <c r="AN1" t="s">
        <v>133</v>
      </c>
      <c r="AO1" t="s">
        <v>134</v>
      </c>
    </row>
    <row r="2">
      <c r="A2" s="50" t="s">
        <v>135</v>
      </c>
      <c r="B2" t="n">
        <v>25</v>
      </c>
      <c r="C2" t="n">
        <v>36</v>
      </c>
      <c r="D2" t="n">
        <v>37</v>
      </c>
      <c r="E2" t="n">
        <v>24</v>
      </c>
      <c r="F2" t="n">
        <v>24</v>
      </c>
      <c r="G2" t="n">
        <v>12</v>
      </c>
      <c r="H2" t="n">
        <v>19</v>
      </c>
      <c r="I2" t="n">
        <v>21</v>
      </c>
      <c r="J2" t="n">
        <v>26</v>
      </c>
      <c r="K2" t="n">
        <v>16</v>
      </c>
      <c r="L2" t="n">
        <v>16.6</v>
      </c>
      <c r="M2" t="n">
        <v>24</v>
      </c>
      <c r="N2" t="n">
        <v>24.8</v>
      </c>
      <c r="O2" t="n">
        <v>16.1</v>
      </c>
      <c r="P2" t="n">
        <v>16.3</v>
      </c>
      <c r="Q2" t="n">
        <v>8.3</v>
      </c>
      <c r="R2" t="n">
        <v>13.3</v>
      </c>
      <c r="S2" t="n">
        <v>15</v>
      </c>
      <c r="T2" t="n">
        <v>19.1</v>
      </c>
      <c r="U2" t="n">
        <v>12.2</v>
      </c>
      <c r="V2" t="n">
        <v>22</v>
      </c>
      <c r="W2" t="n">
        <v>65</v>
      </c>
      <c r="X2" t="n">
        <v>58</v>
      </c>
      <c r="Y2" t="n">
        <v>19</v>
      </c>
      <c r="Z2" t="n">
        <v>24</v>
      </c>
      <c r="AA2" t="n">
        <v>11</v>
      </c>
      <c r="AB2" t="n">
        <v>18</v>
      </c>
      <c r="AC2" t="n">
        <v>23</v>
      </c>
      <c r="AD2" t="n">
        <v>24</v>
      </c>
      <c r="AE2" t="n">
        <v>27</v>
      </c>
      <c r="AF2" t="n">
        <v>0.9</v>
      </c>
      <c r="AG2" t="n">
        <v>1.8</v>
      </c>
      <c r="AH2" t="n">
        <v>1.6</v>
      </c>
      <c r="AI2" t="n">
        <v>0.8</v>
      </c>
      <c r="AJ2" t="n">
        <v>1</v>
      </c>
      <c r="AK2" t="n">
        <v>0.9</v>
      </c>
      <c r="AL2" t="n">
        <v>0.9</v>
      </c>
      <c r="AM2" t="n">
        <v>1.1</v>
      </c>
      <c r="AN2" t="n">
        <v>0.9</v>
      </c>
      <c r="AO2" t="n">
        <v>1.7</v>
      </c>
    </row>
    <row r="3">
      <c r="A3" s="50" t="s">
        <v>136</v>
      </c>
      <c r="B3" t="n">
        <v>8</v>
      </c>
      <c r="C3" t="n">
        <v>16</v>
      </c>
      <c r="D3" t="n">
        <v>22</v>
      </c>
      <c r="E3" t="n">
        <v>8</v>
      </c>
      <c r="F3" t="n">
        <v>9</v>
      </c>
      <c r="G3" t="n">
        <v>5</v>
      </c>
      <c r="H3" t="n">
        <v>5</v>
      </c>
      <c r="I3" t="n">
        <v>11</v>
      </c>
      <c r="J3" t="n">
        <v>10</v>
      </c>
      <c r="K3" t="n">
        <v>7</v>
      </c>
      <c r="L3" t="n">
        <v>5.3</v>
      </c>
      <c r="M3" t="n">
        <v>10.7</v>
      </c>
      <c r="N3" t="n">
        <v>14.7</v>
      </c>
      <c r="O3" t="n">
        <v>5.4</v>
      </c>
      <c r="P3" t="n">
        <v>6.1</v>
      </c>
      <c r="Q3" t="n">
        <v>3.4</v>
      </c>
      <c r="R3" t="n">
        <v>3.5</v>
      </c>
      <c r="S3" t="n">
        <v>7.9</v>
      </c>
      <c r="T3" t="n">
        <v>7.4</v>
      </c>
      <c r="U3" t="n">
        <v>5.3</v>
      </c>
      <c r="V3" t="n">
        <v>12</v>
      </c>
      <c r="W3" t="n">
        <v>25</v>
      </c>
      <c r="X3" t="n">
        <v>45</v>
      </c>
      <c r="Y3" t="n">
        <v>6</v>
      </c>
      <c r="Z3" t="n">
        <v>11</v>
      </c>
      <c r="AA3" t="n">
        <v>4</v>
      </c>
      <c r="AB3" t="n">
        <v>4</v>
      </c>
      <c r="AC3" t="n">
        <v>10</v>
      </c>
      <c r="AD3" t="n">
        <v>10</v>
      </c>
      <c r="AE3" t="n">
        <v>11</v>
      </c>
      <c r="AF3" t="n">
        <v>1.5</v>
      </c>
      <c r="AG3" t="n">
        <v>1.6</v>
      </c>
      <c r="AH3" t="n">
        <v>2</v>
      </c>
      <c r="AI3" t="n">
        <v>0.8</v>
      </c>
      <c r="AJ3" t="n">
        <v>1.2</v>
      </c>
      <c r="AK3" t="n">
        <v>0.8</v>
      </c>
      <c r="AL3" t="n">
        <v>0.8</v>
      </c>
      <c r="AM3" t="n">
        <v>0.9</v>
      </c>
      <c r="AN3" t="n">
        <v>1</v>
      </c>
      <c r="AO3" t="n">
        <v>1.6</v>
      </c>
    </row>
    <row r="4">
      <c r="A4" s="50" t="s">
        <v>137</v>
      </c>
      <c r="B4" t="n">
        <v>7</v>
      </c>
      <c r="C4" t="n">
        <v>4</v>
      </c>
      <c r="D4" t="n">
        <v>1</v>
      </c>
      <c r="E4" t="n">
        <v>5</v>
      </c>
      <c r="F4" t="n">
        <v>3</v>
      </c>
      <c r="G4" t="n">
        <v>2</v>
      </c>
      <c r="H4" t="n">
        <v>3</v>
      </c>
      <c r="I4" t="n">
        <v>1</v>
      </c>
      <c r="J4" t="n">
        <v>3</v>
      </c>
      <c r="K4" t="n">
        <v>0</v>
      </c>
      <c r="L4" t="n">
        <v>4.6</v>
      </c>
      <c r="M4" t="n">
        <v>2.7</v>
      </c>
      <c r="N4" t="n">
        <v>0.7</v>
      </c>
      <c r="O4" t="n">
        <v>3.3</v>
      </c>
      <c r="P4" t="n">
        <v>2</v>
      </c>
      <c r="Q4" t="n">
        <v>1.4</v>
      </c>
      <c r="R4" t="n">
        <v>2.1</v>
      </c>
      <c r="S4" t="n">
        <v>0.7</v>
      </c>
      <c r="T4" t="n">
        <v>2.2</v>
      </c>
      <c r="U4" t="n">
        <v>0</v>
      </c>
      <c r="V4" t="n">
        <v>3</v>
      </c>
      <c r="W4" t="n">
        <v>2</v>
      </c>
      <c r="X4" t="n">
        <v>0</v>
      </c>
      <c r="Y4" t="n">
        <v>5</v>
      </c>
      <c r="Z4" t="n">
        <v>1</v>
      </c>
      <c r="AA4" t="n">
        <v>3</v>
      </c>
      <c r="AB4" t="n">
        <v>2</v>
      </c>
      <c r="AC4" t="n">
        <v>0</v>
      </c>
      <c r="AD4" t="n">
        <v>6</v>
      </c>
      <c r="AE4" t="n">
        <v>0</v>
      </c>
      <c r="AF4" t="n">
        <v>0.4</v>
      </c>
      <c r="AG4" t="n">
        <v>0.5</v>
      </c>
      <c r="AH4" t="n">
        <v>0</v>
      </c>
      <c r="AI4" t="n">
        <v>1</v>
      </c>
      <c r="AJ4" t="n">
        <v>0.3</v>
      </c>
      <c r="AK4" t="n">
        <v>1.5</v>
      </c>
      <c r="AL4" t="n">
        <v>0.7</v>
      </c>
      <c r="AM4" t="n">
        <v>0</v>
      </c>
      <c r="AN4" t="n">
        <v>2</v>
      </c>
      <c r="AO4" t="n">
        <v>0</v>
      </c>
    </row>
    <row r="5">
      <c r="A5" s="50" t="s">
        <v>138</v>
      </c>
      <c r="B5" t="n">
        <v>8</v>
      </c>
      <c r="C5" t="n">
        <v>15</v>
      </c>
      <c r="D5" t="n">
        <v>9</v>
      </c>
      <c r="E5" t="n">
        <v>9</v>
      </c>
      <c r="F5" t="n">
        <v>11</v>
      </c>
      <c r="G5" t="n">
        <v>3</v>
      </c>
      <c r="H5" t="n">
        <v>9</v>
      </c>
      <c r="I5" t="n">
        <v>9</v>
      </c>
      <c r="J5" t="n">
        <v>10</v>
      </c>
      <c r="K5" t="n">
        <v>7</v>
      </c>
      <c r="L5" t="n">
        <v>5.3</v>
      </c>
      <c r="M5" t="n">
        <v>10</v>
      </c>
      <c r="N5" t="n">
        <v>6</v>
      </c>
      <c r="O5" t="n">
        <v>6</v>
      </c>
      <c r="P5" t="n">
        <v>7.5</v>
      </c>
      <c r="Q5" t="n">
        <v>2.1</v>
      </c>
      <c r="R5" t="n">
        <v>6.3</v>
      </c>
      <c r="S5" t="n">
        <v>6.4</v>
      </c>
      <c r="T5" t="n">
        <v>7.4</v>
      </c>
      <c r="U5" t="n">
        <v>5.3</v>
      </c>
      <c r="V5" t="n">
        <v>3</v>
      </c>
      <c r="W5" t="n">
        <v>37</v>
      </c>
      <c r="X5" t="n">
        <v>10</v>
      </c>
      <c r="Y5" t="n">
        <v>7</v>
      </c>
      <c r="Z5" t="n">
        <v>11</v>
      </c>
      <c r="AA5" t="n">
        <v>3</v>
      </c>
      <c r="AB5" t="n">
        <v>10</v>
      </c>
      <c r="AC5" t="n">
        <v>13</v>
      </c>
      <c r="AD5" t="n">
        <v>8</v>
      </c>
      <c r="AE5" t="n">
        <v>10</v>
      </c>
      <c r="AF5" t="n">
        <v>0.4</v>
      </c>
      <c r="AG5" t="n">
        <v>2.5</v>
      </c>
      <c r="AH5" t="n">
        <v>1.1</v>
      </c>
      <c r="AI5" t="n">
        <v>0.8</v>
      </c>
      <c r="AJ5" t="n">
        <v>1</v>
      </c>
      <c r="AK5" t="n">
        <v>1</v>
      </c>
      <c r="AL5" t="n">
        <v>1.1</v>
      </c>
      <c r="AM5" t="n">
        <v>1.4</v>
      </c>
      <c r="AN5" t="n">
        <v>0.8</v>
      </c>
      <c r="AO5" t="n">
        <v>1.4</v>
      </c>
    </row>
    <row r="6">
      <c r="A6" s="50" t="s">
        <v>139</v>
      </c>
      <c r="B6" t="n">
        <v>2</v>
      </c>
      <c r="C6" t="n">
        <v>1</v>
      </c>
      <c r="D6" t="n">
        <v>5</v>
      </c>
      <c r="E6" t="n">
        <v>2</v>
      </c>
      <c r="F6" t="n">
        <v>1</v>
      </c>
      <c r="G6" t="n">
        <v>2</v>
      </c>
      <c r="H6" t="n">
        <v>2</v>
      </c>
      <c r="I6" t="n">
        <v>0</v>
      </c>
      <c r="J6" t="n">
        <v>3</v>
      </c>
      <c r="K6" t="n">
        <v>2</v>
      </c>
      <c r="L6" t="n">
        <v>1.3</v>
      </c>
      <c r="M6" t="n">
        <v>0.7</v>
      </c>
      <c r="N6" t="n">
        <v>3.3</v>
      </c>
      <c r="O6" t="n">
        <v>1.3</v>
      </c>
      <c r="P6" t="n">
        <v>0.7</v>
      </c>
      <c r="Q6" t="n">
        <v>1.4</v>
      </c>
      <c r="R6" t="n">
        <v>1.4</v>
      </c>
      <c r="S6" t="n">
        <v>0</v>
      </c>
      <c r="T6" t="n">
        <v>2.2</v>
      </c>
      <c r="U6" t="n">
        <v>1.5</v>
      </c>
      <c r="V6" t="n">
        <v>4</v>
      </c>
      <c r="W6" t="n">
        <v>1</v>
      </c>
      <c r="X6" t="n">
        <v>3</v>
      </c>
      <c r="Y6" t="n">
        <v>1</v>
      </c>
      <c r="Z6" t="n">
        <v>1</v>
      </c>
      <c r="AA6" t="n">
        <v>1</v>
      </c>
      <c r="AB6" t="n">
        <v>2</v>
      </c>
      <c r="AC6" t="n">
        <v>0</v>
      </c>
      <c r="AD6" t="n">
        <v>0</v>
      </c>
      <c r="AE6" t="n">
        <v>6</v>
      </c>
      <c r="AF6" t="n">
        <v>2</v>
      </c>
      <c r="AG6" t="n">
        <v>1</v>
      </c>
      <c r="AH6" t="n">
        <v>0.6</v>
      </c>
      <c r="AI6" t="n">
        <v>0.5</v>
      </c>
      <c r="AJ6" t="n">
        <v>1</v>
      </c>
      <c r="AK6" t="n">
        <v>0.5</v>
      </c>
      <c r="AL6" t="n">
        <v>1</v>
      </c>
      <c r="AM6" t="n">
        <v>0</v>
      </c>
      <c r="AN6" t="n">
        <v>0</v>
      </c>
      <c r="AO6" t="n">
        <v>3</v>
      </c>
    </row>
    <row r="7">
      <c r="A7" s="50" t="s">
        <v>140</v>
      </c>
      <c r="B7" t="n">
        <v>83</v>
      </c>
      <c r="C7" t="n">
        <v>76</v>
      </c>
      <c r="D7" t="n">
        <v>71</v>
      </c>
      <c r="E7" t="n">
        <v>76</v>
      </c>
      <c r="F7" t="n">
        <v>50</v>
      </c>
      <c r="G7" t="n">
        <v>47</v>
      </c>
      <c r="H7" t="n">
        <v>64</v>
      </c>
      <c r="I7" t="n">
        <v>50</v>
      </c>
      <c r="J7" t="n">
        <v>42</v>
      </c>
      <c r="K7" t="n">
        <v>39</v>
      </c>
      <c r="L7" t="n">
        <v>58.8</v>
      </c>
      <c r="M7" t="n">
        <v>52.5</v>
      </c>
      <c r="N7" t="n">
        <v>48.2</v>
      </c>
      <c r="O7" t="n">
        <v>51</v>
      </c>
      <c r="P7" t="n">
        <v>32.8</v>
      </c>
      <c r="Q7" t="n">
        <v>30.5</v>
      </c>
      <c r="R7" t="n">
        <v>41.6</v>
      </c>
      <c r="S7" t="n">
        <v>32.6</v>
      </c>
      <c r="T7" t="n">
        <v>27.5</v>
      </c>
      <c r="U7" t="n">
        <v>25.8</v>
      </c>
      <c r="V7" t="n">
        <v>125</v>
      </c>
      <c r="W7" t="n">
        <v>178</v>
      </c>
      <c r="X7" t="n">
        <v>128</v>
      </c>
      <c r="Y7" t="n">
        <v>131</v>
      </c>
      <c r="Z7" t="n">
        <v>64</v>
      </c>
      <c r="AA7" t="n">
        <v>79</v>
      </c>
      <c r="AB7" t="n">
        <v>91</v>
      </c>
      <c r="AC7" t="n">
        <v>87</v>
      </c>
      <c r="AD7" t="n">
        <v>67</v>
      </c>
      <c r="AE7" t="n">
        <v>69</v>
      </c>
      <c r="AF7" t="n">
        <v>1.5</v>
      </c>
      <c r="AG7" t="n">
        <v>2.3</v>
      </c>
      <c r="AH7" t="n">
        <v>1.8</v>
      </c>
      <c r="AI7" t="n">
        <v>1.7</v>
      </c>
      <c r="AJ7" t="n">
        <v>1.3</v>
      </c>
      <c r="AK7" t="n">
        <v>1.7</v>
      </c>
      <c r="AL7" t="n">
        <v>1.4</v>
      </c>
      <c r="AM7" t="n">
        <v>1.7</v>
      </c>
      <c r="AN7" t="n">
        <v>1.6</v>
      </c>
      <c r="AO7" t="n">
        <v>1.8</v>
      </c>
    </row>
    <row r="8">
      <c r="A8" s="50" t="s">
        <v>141</v>
      </c>
      <c r="B8" t="n">
        <v>40</v>
      </c>
      <c r="C8" t="n">
        <v>37</v>
      </c>
      <c r="D8" t="n">
        <v>30</v>
      </c>
      <c r="E8" t="n">
        <v>40</v>
      </c>
      <c r="F8" t="n">
        <v>31</v>
      </c>
      <c r="G8" t="n">
        <v>27</v>
      </c>
      <c r="H8" t="n">
        <v>39</v>
      </c>
      <c r="I8" t="n">
        <v>24</v>
      </c>
      <c r="J8" t="n">
        <v>21</v>
      </c>
      <c r="K8" t="n">
        <v>19</v>
      </c>
      <c r="L8" t="n">
        <v>28.3</v>
      </c>
      <c r="M8" t="n">
        <v>25.6</v>
      </c>
      <c r="N8" t="n">
        <v>20.4</v>
      </c>
      <c r="O8" t="n">
        <v>26.9</v>
      </c>
      <c r="P8" t="n">
        <v>20.4</v>
      </c>
      <c r="Q8" t="n">
        <v>17.5</v>
      </c>
      <c r="R8" t="n">
        <v>25.4</v>
      </c>
      <c r="S8" t="n">
        <v>15.7</v>
      </c>
      <c r="T8" t="n">
        <v>13.7</v>
      </c>
      <c r="U8" t="n">
        <v>12.6</v>
      </c>
      <c r="V8" t="n">
        <v>65</v>
      </c>
      <c r="W8" t="n">
        <v>58</v>
      </c>
      <c r="X8" t="n">
        <v>91</v>
      </c>
      <c r="Y8" t="n">
        <v>76</v>
      </c>
      <c r="Z8" t="n">
        <v>49</v>
      </c>
      <c r="AA8" t="n">
        <v>42</v>
      </c>
      <c r="AB8" t="n">
        <v>56</v>
      </c>
      <c r="AC8" t="n">
        <v>49</v>
      </c>
      <c r="AD8" t="n">
        <v>34</v>
      </c>
      <c r="AE8" t="n">
        <v>36</v>
      </c>
      <c r="AF8" t="n">
        <v>1.6</v>
      </c>
      <c r="AG8" t="n">
        <v>1.6</v>
      </c>
      <c r="AH8" t="n">
        <v>3</v>
      </c>
      <c r="AI8" t="n">
        <v>1.9</v>
      </c>
      <c r="AJ8" t="n">
        <v>1.6</v>
      </c>
      <c r="AK8" t="n">
        <v>1.6</v>
      </c>
      <c r="AL8" t="n">
        <v>1.4</v>
      </c>
      <c r="AM8" t="n">
        <v>2</v>
      </c>
      <c r="AN8" t="n">
        <v>1.6</v>
      </c>
      <c r="AO8" t="n">
        <v>1.9</v>
      </c>
    </row>
    <row r="9">
      <c r="A9" s="50" t="s">
        <v>142</v>
      </c>
      <c r="B9" t="n">
        <v>36</v>
      </c>
      <c r="C9" t="n">
        <v>28</v>
      </c>
      <c r="D9" t="n">
        <v>33</v>
      </c>
      <c r="E9" t="n">
        <v>21</v>
      </c>
      <c r="F9" t="n">
        <v>9</v>
      </c>
      <c r="G9" t="n">
        <v>11</v>
      </c>
      <c r="H9" t="n">
        <v>16</v>
      </c>
      <c r="I9" t="n">
        <v>15</v>
      </c>
      <c r="J9" t="n">
        <v>11</v>
      </c>
      <c r="K9" t="n">
        <v>7</v>
      </c>
      <c r="L9" t="n">
        <v>25.5</v>
      </c>
      <c r="M9" t="n">
        <v>19.4</v>
      </c>
      <c r="N9" t="n">
        <v>22.4</v>
      </c>
      <c r="O9" t="n">
        <v>14.1</v>
      </c>
      <c r="P9" t="n">
        <v>5.9</v>
      </c>
      <c r="Q9" t="n">
        <v>7.1</v>
      </c>
      <c r="R9" t="n">
        <v>10.4</v>
      </c>
      <c r="S9" t="n">
        <v>9.8</v>
      </c>
      <c r="T9" t="n">
        <v>7.2</v>
      </c>
      <c r="U9" t="n">
        <v>4.6</v>
      </c>
      <c r="V9" t="n">
        <v>48</v>
      </c>
      <c r="W9" t="n">
        <v>36</v>
      </c>
      <c r="X9" t="n">
        <v>28</v>
      </c>
      <c r="Y9" t="n">
        <v>18</v>
      </c>
      <c r="Z9" t="n">
        <v>8</v>
      </c>
      <c r="AA9" t="n">
        <v>11</v>
      </c>
      <c r="AB9" t="n">
        <v>17</v>
      </c>
      <c r="AC9" t="n">
        <v>20</v>
      </c>
      <c r="AD9" t="n">
        <v>7</v>
      </c>
      <c r="AE9" t="n">
        <v>9</v>
      </c>
      <c r="AF9" t="n">
        <v>1.3</v>
      </c>
      <c r="AG9" t="n">
        <v>1.3</v>
      </c>
      <c r="AH9" t="n">
        <v>0.8</v>
      </c>
      <c r="AI9" t="n">
        <v>0.9</v>
      </c>
      <c r="AJ9" t="n">
        <v>0.9</v>
      </c>
      <c r="AK9" t="n">
        <v>1</v>
      </c>
      <c r="AL9" t="n">
        <v>1.1</v>
      </c>
      <c r="AM9" t="n">
        <v>1.3</v>
      </c>
      <c r="AN9" t="n">
        <v>0.6</v>
      </c>
      <c r="AO9" t="n">
        <v>1.3</v>
      </c>
    </row>
    <row r="10">
      <c r="A10" s="50" t="s">
        <v>143</v>
      </c>
      <c r="B10" t="n">
        <v>3</v>
      </c>
      <c r="C10" t="n">
        <v>9</v>
      </c>
      <c r="D10" t="n">
        <v>3</v>
      </c>
      <c r="E10" t="n">
        <v>10</v>
      </c>
      <c r="F10" t="n">
        <v>10</v>
      </c>
      <c r="G10" t="n">
        <v>8</v>
      </c>
      <c r="H10" t="n">
        <v>8</v>
      </c>
      <c r="I10" t="n">
        <v>7</v>
      </c>
      <c r="J10" t="n">
        <v>10</v>
      </c>
      <c r="K10" t="n">
        <v>11</v>
      </c>
      <c r="L10" t="n">
        <v>2.1</v>
      </c>
      <c r="M10" t="n">
        <v>6.2</v>
      </c>
      <c r="N10" t="n">
        <v>2</v>
      </c>
      <c r="O10" t="n">
        <v>6.7</v>
      </c>
      <c r="P10" t="n">
        <v>6.6</v>
      </c>
      <c r="Q10" t="n">
        <v>5.2</v>
      </c>
      <c r="R10" t="n">
        <v>5.2</v>
      </c>
      <c r="S10" t="n">
        <v>4.6</v>
      </c>
      <c r="T10" t="n">
        <v>6.5</v>
      </c>
      <c r="U10" t="n">
        <v>7.3</v>
      </c>
      <c r="V10" t="n">
        <v>8</v>
      </c>
      <c r="W10" t="n">
        <v>82</v>
      </c>
      <c r="X10" t="n">
        <v>8</v>
      </c>
      <c r="Y10" t="n">
        <v>33</v>
      </c>
      <c r="Z10" t="n">
        <v>7</v>
      </c>
      <c r="AA10" t="n">
        <v>25</v>
      </c>
      <c r="AB10" t="n">
        <v>15</v>
      </c>
      <c r="AC10" t="n">
        <v>7</v>
      </c>
      <c r="AD10" t="n">
        <v>26</v>
      </c>
      <c r="AE10" t="n">
        <v>12</v>
      </c>
      <c r="AF10" t="n">
        <v>2.7</v>
      </c>
      <c r="AG10" t="n">
        <v>9.1</v>
      </c>
      <c r="AH10" t="n">
        <v>2.7</v>
      </c>
      <c r="AI10" t="n">
        <v>3.3</v>
      </c>
      <c r="AJ10" t="n">
        <v>0.7</v>
      </c>
      <c r="AK10" t="n">
        <v>3.1</v>
      </c>
      <c r="AL10" t="n">
        <v>1.9</v>
      </c>
      <c r="AM10" t="n">
        <v>1</v>
      </c>
      <c r="AN10" t="n">
        <v>2.6</v>
      </c>
      <c r="AO10" t="n">
        <v>1.1</v>
      </c>
    </row>
    <row r="11">
      <c r="A11" s="50" t="s">
        <v>144</v>
      </c>
      <c r="B11" t="n">
        <v>4</v>
      </c>
      <c r="C11" t="n">
        <v>1</v>
      </c>
      <c r="D11" t="n">
        <v>5</v>
      </c>
      <c r="E11" t="n">
        <v>5</v>
      </c>
      <c r="F11" t="n">
        <v>0</v>
      </c>
      <c r="G11" t="n">
        <v>1</v>
      </c>
      <c r="H11" t="n">
        <v>0</v>
      </c>
      <c r="I11" t="n">
        <v>2</v>
      </c>
      <c r="J11" t="n">
        <v>0</v>
      </c>
      <c r="K11" t="n">
        <v>2</v>
      </c>
      <c r="L11" t="n">
        <v>2.8</v>
      </c>
      <c r="M11" t="n">
        <v>0.7</v>
      </c>
      <c r="N11" t="n">
        <v>3.4</v>
      </c>
      <c r="O11" t="n">
        <v>3.4</v>
      </c>
      <c r="P11" t="n">
        <v>0</v>
      </c>
      <c r="Q11" t="n">
        <v>0.6</v>
      </c>
      <c r="R11" t="n">
        <v>0</v>
      </c>
      <c r="S11" t="n">
        <v>1.3</v>
      </c>
      <c r="T11" t="n">
        <v>0</v>
      </c>
      <c r="U11" t="n">
        <v>1.3</v>
      </c>
      <c r="V11" t="n">
        <v>4</v>
      </c>
      <c r="W11" t="n">
        <v>1</v>
      </c>
      <c r="X11" t="n">
        <v>1</v>
      </c>
      <c r="Y11" t="n">
        <v>4</v>
      </c>
      <c r="Z11" t="n">
        <v>0</v>
      </c>
      <c r="AA11" t="n">
        <v>1</v>
      </c>
      <c r="AB11" t="n">
        <v>0</v>
      </c>
      <c r="AC11" t="n">
        <v>2</v>
      </c>
      <c r="AD11" t="n">
        <v>0</v>
      </c>
      <c r="AE11" t="n">
        <v>12</v>
      </c>
      <c r="AF11" t="n">
        <v>1</v>
      </c>
      <c r="AG11" t="n">
        <v>1</v>
      </c>
      <c r="AH11" t="n">
        <v>0.2</v>
      </c>
      <c r="AI11" t="n">
        <v>0.8</v>
      </c>
      <c r="AJ11" t="n">
        <v>0</v>
      </c>
      <c r="AK11" t="n">
        <v>1</v>
      </c>
      <c r="AL11" t="n">
        <v>0</v>
      </c>
      <c r="AM11" t="n">
        <v>1</v>
      </c>
      <c r="AN11" t="n">
        <v>0</v>
      </c>
      <c r="AO11" t="n">
        <v>6</v>
      </c>
    </row>
    <row r="12">
      <c r="A12" s="50" t="s">
        <v>145</v>
      </c>
      <c r="B12" t="n">
        <v>150</v>
      </c>
      <c r="C12" t="n">
        <v>153</v>
      </c>
      <c r="D12" t="n">
        <v>133</v>
      </c>
      <c r="E12" t="n">
        <v>134</v>
      </c>
      <c r="F12" t="n">
        <v>137</v>
      </c>
      <c r="G12" t="n">
        <v>116</v>
      </c>
      <c r="H12" t="n">
        <v>107</v>
      </c>
      <c r="I12" t="n">
        <v>122</v>
      </c>
      <c r="J12" t="n">
        <v>110</v>
      </c>
      <c r="K12" t="n">
        <v>91</v>
      </c>
      <c r="L12" t="n">
        <v>72.3</v>
      </c>
      <c r="M12" t="n">
        <v>75.4</v>
      </c>
      <c r="N12" t="n">
        <v>66.6</v>
      </c>
      <c r="O12" t="n">
        <v>67.5</v>
      </c>
      <c r="P12" t="n">
        <v>69.2</v>
      </c>
      <c r="Q12" t="n">
        <v>58.3</v>
      </c>
      <c r="R12" t="n">
        <v>53</v>
      </c>
      <c r="S12" t="n">
        <v>59</v>
      </c>
      <c r="T12" t="n">
        <v>52.4</v>
      </c>
      <c r="U12" t="n">
        <v>42.5</v>
      </c>
      <c r="V12" t="n">
        <v>252</v>
      </c>
      <c r="W12" t="n">
        <v>180</v>
      </c>
      <c r="X12" t="n">
        <v>209</v>
      </c>
      <c r="Y12" t="n">
        <v>270</v>
      </c>
      <c r="Z12" t="n">
        <v>226</v>
      </c>
      <c r="AA12" t="n">
        <v>166</v>
      </c>
      <c r="AB12" t="n">
        <v>131</v>
      </c>
      <c r="AC12" t="n">
        <v>346</v>
      </c>
      <c r="AD12" t="n">
        <v>109</v>
      </c>
      <c r="AE12" t="n">
        <v>111</v>
      </c>
      <c r="AF12" t="n">
        <v>1.7</v>
      </c>
      <c r="AG12" t="n">
        <v>1.2</v>
      </c>
      <c r="AH12" t="n">
        <v>1.6</v>
      </c>
      <c r="AI12" t="n">
        <v>2</v>
      </c>
      <c r="AJ12" t="n">
        <v>1.6</v>
      </c>
      <c r="AK12" t="n">
        <v>1.4</v>
      </c>
      <c r="AL12" t="n">
        <v>1.2</v>
      </c>
      <c r="AM12" t="n">
        <v>2.8</v>
      </c>
      <c r="AN12" t="n">
        <v>1</v>
      </c>
      <c r="AO12" t="n">
        <v>1.2</v>
      </c>
    </row>
    <row r="13">
      <c r="A13" s="50" t="s">
        <v>146</v>
      </c>
      <c r="B13" t="n">
        <v>57</v>
      </c>
      <c r="C13" t="n">
        <v>55</v>
      </c>
      <c r="D13" t="n">
        <v>42</v>
      </c>
      <c r="E13" t="n">
        <v>59</v>
      </c>
      <c r="F13" t="n">
        <v>58</v>
      </c>
      <c r="G13" t="n">
        <v>41</v>
      </c>
      <c r="H13" t="n">
        <v>41</v>
      </c>
      <c r="I13" t="n">
        <v>57</v>
      </c>
      <c r="J13" t="n">
        <v>22</v>
      </c>
      <c r="K13" t="n">
        <v>37</v>
      </c>
      <c r="L13" t="n">
        <v>27.5</v>
      </c>
      <c r="M13" t="n">
        <v>27.1</v>
      </c>
      <c r="N13" t="n">
        <v>21</v>
      </c>
      <c r="O13" t="n">
        <v>29.7</v>
      </c>
      <c r="P13" t="n">
        <v>29.3</v>
      </c>
      <c r="Q13" t="n">
        <v>20.6</v>
      </c>
      <c r="R13" t="n">
        <v>20.3</v>
      </c>
      <c r="S13" t="n">
        <v>27.6</v>
      </c>
      <c r="T13" t="n">
        <v>10.5</v>
      </c>
      <c r="U13" t="n">
        <v>17.3</v>
      </c>
      <c r="V13" t="n">
        <v>141</v>
      </c>
      <c r="W13" t="n">
        <v>65</v>
      </c>
      <c r="X13" t="n">
        <v>78</v>
      </c>
      <c r="Y13" t="n">
        <v>143</v>
      </c>
      <c r="Z13" t="n">
        <v>138</v>
      </c>
      <c r="AA13" t="n">
        <v>70</v>
      </c>
      <c r="AB13" t="n">
        <v>71</v>
      </c>
      <c r="AC13" t="n">
        <v>235</v>
      </c>
      <c r="AD13" t="n">
        <v>31</v>
      </c>
      <c r="AE13" t="n">
        <v>52</v>
      </c>
      <c r="AF13" t="n">
        <v>2.5</v>
      </c>
      <c r="AG13" t="n">
        <v>1.2</v>
      </c>
      <c r="AH13" t="n">
        <v>1.9</v>
      </c>
      <c r="AI13" t="n">
        <v>2.4</v>
      </c>
      <c r="AJ13" t="n">
        <v>2.4</v>
      </c>
      <c r="AK13" t="n">
        <v>1.7</v>
      </c>
      <c r="AL13" t="n">
        <v>1.7</v>
      </c>
      <c r="AM13" t="n">
        <v>4.1</v>
      </c>
      <c r="AN13" t="n">
        <v>1.4</v>
      </c>
      <c r="AO13" t="n">
        <v>1.4</v>
      </c>
    </row>
    <row r="14">
      <c r="A14" s="50" t="s">
        <v>147</v>
      </c>
      <c r="B14" t="n">
        <v>65</v>
      </c>
      <c r="C14" t="n">
        <v>54</v>
      </c>
      <c r="D14" t="n">
        <v>52</v>
      </c>
      <c r="E14" t="n">
        <v>41</v>
      </c>
      <c r="F14" t="n">
        <v>35</v>
      </c>
      <c r="G14" t="n">
        <v>42</v>
      </c>
      <c r="H14" t="n">
        <v>45</v>
      </c>
      <c r="I14" t="n">
        <v>42</v>
      </c>
      <c r="J14" t="n">
        <v>56</v>
      </c>
      <c r="K14" t="n">
        <v>33</v>
      </c>
      <c r="L14" t="n">
        <v>31.3</v>
      </c>
      <c r="M14" t="n">
        <v>26.6</v>
      </c>
      <c r="N14" t="n">
        <v>26</v>
      </c>
      <c r="O14" t="n">
        <v>20.7</v>
      </c>
      <c r="P14" t="n">
        <v>17.7</v>
      </c>
      <c r="Q14" t="n">
        <v>21.1</v>
      </c>
      <c r="R14" t="n">
        <v>22.3</v>
      </c>
      <c r="S14" t="n">
        <v>20.3</v>
      </c>
      <c r="T14" t="n">
        <v>26.7</v>
      </c>
      <c r="U14" t="n">
        <v>15.4</v>
      </c>
      <c r="V14" t="n">
        <v>79</v>
      </c>
      <c r="W14" t="n">
        <v>74</v>
      </c>
      <c r="X14" t="n">
        <v>73</v>
      </c>
      <c r="Y14" t="n">
        <v>73</v>
      </c>
      <c r="Z14" t="n">
        <v>35</v>
      </c>
      <c r="AA14" t="n">
        <v>31</v>
      </c>
      <c r="AB14" t="n">
        <v>39</v>
      </c>
      <c r="AC14" t="n">
        <v>63</v>
      </c>
      <c r="AD14" t="n">
        <v>38</v>
      </c>
      <c r="AE14" t="n">
        <v>41</v>
      </c>
      <c r="AF14" t="n">
        <v>1.2</v>
      </c>
      <c r="AG14" t="n">
        <v>1.4</v>
      </c>
      <c r="AH14" t="n">
        <v>1.4</v>
      </c>
      <c r="AI14" t="n">
        <v>1.8</v>
      </c>
      <c r="AJ14" t="n">
        <v>1</v>
      </c>
      <c r="AK14" t="n">
        <v>0.7</v>
      </c>
      <c r="AL14" t="n">
        <v>0.9</v>
      </c>
      <c r="AM14" t="n">
        <v>1.5</v>
      </c>
      <c r="AN14" t="n">
        <v>0.7</v>
      </c>
      <c r="AO14" t="n">
        <v>1.2</v>
      </c>
    </row>
    <row r="15">
      <c r="A15" s="50" t="s">
        <v>148</v>
      </c>
      <c r="B15" t="n">
        <v>9</v>
      </c>
      <c r="C15" t="n">
        <v>14</v>
      </c>
      <c r="D15" t="n">
        <v>14</v>
      </c>
      <c r="E15" t="n">
        <v>17</v>
      </c>
      <c r="F15" t="n">
        <v>11</v>
      </c>
      <c r="G15" t="n">
        <v>7</v>
      </c>
      <c r="H15" t="n">
        <v>7</v>
      </c>
      <c r="I15" t="n">
        <v>9</v>
      </c>
      <c r="J15" t="n">
        <v>16</v>
      </c>
      <c r="K15" t="n">
        <v>3</v>
      </c>
      <c r="L15" t="n">
        <v>4.3</v>
      </c>
      <c r="M15" t="n">
        <v>6.9</v>
      </c>
      <c r="N15" t="n">
        <v>7</v>
      </c>
      <c r="O15" t="n">
        <v>8.6</v>
      </c>
      <c r="P15" t="n">
        <v>5.6</v>
      </c>
      <c r="Q15" t="n">
        <v>3.5</v>
      </c>
      <c r="R15" t="n">
        <v>3.5</v>
      </c>
      <c r="S15" t="n">
        <v>4.4</v>
      </c>
      <c r="T15" t="n">
        <v>7.6</v>
      </c>
      <c r="U15" t="n">
        <v>1.4</v>
      </c>
      <c r="V15" t="n">
        <v>11</v>
      </c>
      <c r="W15" t="n">
        <v>14</v>
      </c>
      <c r="X15" t="n">
        <v>31</v>
      </c>
      <c r="Y15" t="n">
        <v>34</v>
      </c>
      <c r="Z15" t="n">
        <v>31</v>
      </c>
      <c r="AA15" t="n">
        <v>26</v>
      </c>
      <c r="AB15" t="n">
        <v>4</v>
      </c>
      <c r="AC15" t="n">
        <v>25</v>
      </c>
      <c r="AD15" t="n">
        <v>30</v>
      </c>
      <c r="AE15" t="n">
        <v>3</v>
      </c>
      <c r="AF15" t="n">
        <v>1.2</v>
      </c>
      <c r="AG15" t="n">
        <v>1</v>
      </c>
      <c r="AH15" t="n">
        <v>2.2</v>
      </c>
      <c r="AI15" t="n">
        <v>2</v>
      </c>
      <c r="AJ15" t="n">
        <v>2.8</v>
      </c>
      <c r="AK15" t="n">
        <v>3.7</v>
      </c>
      <c r="AL15" t="n">
        <v>0.6</v>
      </c>
      <c r="AM15" t="n">
        <v>2.8</v>
      </c>
      <c r="AN15" t="n">
        <v>1.9</v>
      </c>
      <c r="AO15" t="n">
        <v>1</v>
      </c>
    </row>
    <row r="16">
      <c r="A16" s="50" t="s">
        <v>149</v>
      </c>
      <c r="B16" t="n">
        <v>15</v>
      </c>
      <c r="C16" t="n">
        <v>23</v>
      </c>
      <c r="D16" t="n">
        <v>16</v>
      </c>
      <c r="E16" t="n">
        <v>14</v>
      </c>
      <c r="F16" t="n">
        <v>24</v>
      </c>
      <c r="G16" t="n">
        <v>19</v>
      </c>
      <c r="H16" t="n">
        <v>8</v>
      </c>
      <c r="I16" t="n">
        <v>8</v>
      </c>
      <c r="J16" t="n">
        <v>13</v>
      </c>
      <c r="K16" t="n">
        <v>11</v>
      </c>
      <c r="L16" t="n">
        <v>7.2</v>
      </c>
      <c r="M16" t="n">
        <v>11.3</v>
      </c>
      <c r="N16" t="n">
        <v>8</v>
      </c>
      <c r="O16" t="n">
        <v>7.1</v>
      </c>
      <c r="P16" t="n">
        <v>12.1</v>
      </c>
      <c r="Q16" t="n">
        <v>9.6</v>
      </c>
      <c r="R16" t="n">
        <v>4</v>
      </c>
      <c r="S16" t="n">
        <v>3.9</v>
      </c>
      <c r="T16" t="n">
        <v>6.2</v>
      </c>
      <c r="U16" t="n">
        <v>5.1</v>
      </c>
      <c r="V16" t="n">
        <v>17</v>
      </c>
      <c r="W16" t="n">
        <v>20</v>
      </c>
      <c r="X16" t="n">
        <v>18</v>
      </c>
      <c r="Y16" t="n">
        <v>19</v>
      </c>
      <c r="Z16" t="n">
        <v>15</v>
      </c>
      <c r="AA16" t="n">
        <v>32</v>
      </c>
      <c r="AB16" t="n">
        <v>8</v>
      </c>
      <c r="AC16" t="n">
        <v>13</v>
      </c>
      <c r="AD16" t="n">
        <v>10</v>
      </c>
      <c r="AE16" t="n">
        <v>12</v>
      </c>
      <c r="AF16" t="n">
        <v>1.1</v>
      </c>
      <c r="AG16" t="n">
        <v>0.9</v>
      </c>
      <c r="AH16" t="n">
        <v>1.1</v>
      </c>
      <c r="AI16" t="n">
        <v>1.4</v>
      </c>
      <c r="AJ16" t="n">
        <v>0.6</v>
      </c>
      <c r="AK16" t="n">
        <v>1.7</v>
      </c>
      <c r="AL16" t="n">
        <v>1</v>
      </c>
      <c r="AM16" t="n">
        <v>1.6</v>
      </c>
      <c r="AN16" t="n">
        <v>0.8</v>
      </c>
      <c r="AO16" t="n">
        <v>1.1</v>
      </c>
    </row>
    <row r="17">
      <c r="A17" s="50" t="s">
        <v>150</v>
      </c>
      <c r="B17" t="n">
        <v>4</v>
      </c>
      <c r="C17" t="n">
        <v>7</v>
      </c>
      <c r="D17" t="n">
        <v>9</v>
      </c>
      <c r="E17" t="n">
        <v>3</v>
      </c>
      <c r="F17" t="n">
        <v>9</v>
      </c>
      <c r="G17" t="n">
        <v>7</v>
      </c>
      <c r="H17" t="n">
        <v>6</v>
      </c>
      <c r="I17" t="n">
        <v>6</v>
      </c>
      <c r="J17" t="n">
        <v>3</v>
      </c>
      <c r="K17" t="n">
        <v>7</v>
      </c>
      <c r="L17" t="n">
        <v>1.9</v>
      </c>
      <c r="M17" t="n">
        <v>3.4</v>
      </c>
      <c r="N17" t="n">
        <v>4.5</v>
      </c>
      <c r="O17" t="n">
        <v>1.5</v>
      </c>
      <c r="P17" t="n">
        <v>4.5</v>
      </c>
      <c r="Q17" t="n">
        <v>3.5</v>
      </c>
      <c r="R17" t="n">
        <v>3</v>
      </c>
      <c r="S17" t="n">
        <v>2.9</v>
      </c>
      <c r="T17" t="n">
        <v>1.4</v>
      </c>
      <c r="U17" t="n">
        <v>3.3</v>
      </c>
      <c r="V17" t="n">
        <v>4</v>
      </c>
      <c r="W17" t="n">
        <v>7</v>
      </c>
      <c r="X17" t="n">
        <v>9</v>
      </c>
      <c r="Y17" t="n">
        <v>1</v>
      </c>
      <c r="Z17" t="n">
        <v>7</v>
      </c>
      <c r="AA17" t="n">
        <v>7</v>
      </c>
      <c r="AB17" t="n">
        <v>9</v>
      </c>
      <c r="AC17" t="n">
        <v>10</v>
      </c>
      <c r="AD17" t="n">
        <v>0</v>
      </c>
      <c r="AE17" t="n">
        <v>3</v>
      </c>
      <c r="AF17" t="n">
        <v>1</v>
      </c>
      <c r="AG17" t="n">
        <v>1</v>
      </c>
      <c r="AH17" t="n">
        <v>1</v>
      </c>
      <c r="AI17" t="n">
        <v>0.3</v>
      </c>
      <c r="AJ17" t="n">
        <v>0.8</v>
      </c>
      <c r="AK17" t="n">
        <v>1</v>
      </c>
      <c r="AL17" t="n">
        <v>1.5</v>
      </c>
      <c r="AM17" t="n">
        <v>1.7</v>
      </c>
      <c r="AN17" t="n">
        <v>0</v>
      </c>
      <c r="AO17" t="n">
        <v>0.4</v>
      </c>
    </row>
    <row r="18">
      <c r="A18" s="50" t="s">
        <v>151</v>
      </c>
      <c r="B18" t="n">
        <v>258</v>
      </c>
      <c r="C18" t="n">
        <v>265</v>
      </c>
      <c r="D18" t="n">
        <v>241</v>
      </c>
      <c r="E18" t="n">
        <v>234</v>
      </c>
      <c r="F18" t="n">
        <v>211</v>
      </c>
      <c r="G18" t="n">
        <v>175</v>
      </c>
      <c r="H18" t="n">
        <v>190</v>
      </c>
      <c r="I18" t="n">
        <v>193</v>
      </c>
      <c r="J18" t="n">
        <v>178</v>
      </c>
      <c r="K18" t="n">
        <v>146</v>
      </c>
      <c r="L18" t="n">
        <v>51.6</v>
      </c>
      <c r="M18" t="n">
        <v>53.2</v>
      </c>
      <c r="N18" t="n">
        <v>48.5</v>
      </c>
      <c r="O18" t="n">
        <v>47.1</v>
      </c>
      <c r="P18" t="n">
        <v>42.4</v>
      </c>
      <c r="Q18" t="n">
        <v>35.1</v>
      </c>
      <c r="R18" t="n">
        <v>38.1</v>
      </c>
      <c r="S18" t="n">
        <v>38.6</v>
      </c>
      <c r="T18" t="n">
        <v>35.7</v>
      </c>
      <c r="U18" t="n">
        <v>29.4</v>
      </c>
      <c r="V18" t="n">
        <v>399</v>
      </c>
      <c r="W18" t="n">
        <v>423</v>
      </c>
      <c r="X18" t="n">
        <v>395</v>
      </c>
      <c r="Y18" t="n">
        <v>420</v>
      </c>
      <c r="Z18" t="n">
        <v>314</v>
      </c>
      <c r="AA18" t="n">
        <v>256</v>
      </c>
      <c r="AB18" t="n">
        <v>240</v>
      </c>
      <c r="AC18" t="n">
        <v>456</v>
      </c>
      <c r="AD18" t="n">
        <v>200</v>
      </c>
      <c r="AE18" t="n">
        <v>207</v>
      </c>
      <c r="AF18" t="n">
        <v>1.5</v>
      </c>
      <c r="AG18" t="n">
        <v>1.6</v>
      </c>
      <c r="AH18" t="n">
        <v>1.6</v>
      </c>
      <c r="AI18" t="n">
        <v>1.8</v>
      </c>
      <c r="AJ18" t="n">
        <v>1.5</v>
      </c>
      <c r="AK18" t="n">
        <v>1.5</v>
      </c>
      <c r="AL18" t="n">
        <v>1.3</v>
      </c>
      <c r="AM18" t="n">
        <v>2.4</v>
      </c>
      <c r="AN18" t="n">
        <v>1.1</v>
      </c>
      <c r="AO18" t="n">
        <v>1.4</v>
      </c>
    </row>
    <row r="19">
      <c r="A19" s="50" t="s">
        <v>152</v>
      </c>
      <c r="B19" t="n">
        <v>105</v>
      </c>
      <c r="C19" t="n">
        <v>108</v>
      </c>
      <c r="D19" t="n">
        <v>94</v>
      </c>
      <c r="E19" t="n">
        <v>107</v>
      </c>
      <c r="F19" t="n">
        <v>98</v>
      </c>
      <c r="G19" t="n">
        <v>73</v>
      </c>
      <c r="H19" t="n">
        <v>85</v>
      </c>
      <c r="I19" t="n">
        <v>92</v>
      </c>
      <c r="J19" t="n">
        <v>53</v>
      </c>
      <c r="K19" t="n">
        <v>63</v>
      </c>
      <c r="L19" t="n">
        <v>21</v>
      </c>
      <c r="M19" t="n">
        <v>21.7</v>
      </c>
      <c r="N19" t="n">
        <v>18.9</v>
      </c>
      <c r="O19" t="n">
        <v>21.5</v>
      </c>
      <c r="P19" t="n">
        <v>19.7</v>
      </c>
      <c r="Q19" t="n">
        <v>14.7</v>
      </c>
      <c r="R19" t="n">
        <v>17.1</v>
      </c>
      <c r="S19" t="n">
        <v>18.4</v>
      </c>
      <c r="T19" t="n">
        <v>10.6</v>
      </c>
      <c r="U19" t="n">
        <v>12.7</v>
      </c>
      <c r="V19" t="n">
        <v>218</v>
      </c>
      <c r="W19" t="n">
        <v>148</v>
      </c>
      <c r="X19" t="n">
        <v>214</v>
      </c>
      <c r="Y19" t="n">
        <v>225</v>
      </c>
      <c r="Z19" t="n">
        <v>198</v>
      </c>
      <c r="AA19" t="n">
        <v>116</v>
      </c>
      <c r="AB19" t="n">
        <v>131</v>
      </c>
      <c r="AC19" t="n">
        <v>294</v>
      </c>
      <c r="AD19" t="n">
        <v>75</v>
      </c>
      <c r="AE19" t="n">
        <v>99</v>
      </c>
      <c r="AF19" t="n">
        <v>2.1</v>
      </c>
      <c r="AG19" t="n">
        <v>1.4</v>
      </c>
      <c r="AH19" t="n">
        <v>2.3</v>
      </c>
      <c r="AI19" t="n">
        <v>2.1</v>
      </c>
      <c r="AJ19" t="n">
        <v>2</v>
      </c>
      <c r="AK19" t="n">
        <v>1.6</v>
      </c>
      <c r="AL19" t="n">
        <v>1.5</v>
      </c>
      <c r="AM19" t="n">
        <v>3.2</v>
      </c>
      <c r="AN19" t="n">
        <v>1.4</v>
      </c>
      <c r="AO19" t="n">
        <v>1.6</v>
      </c>
    </row>
    <row r="20">
      <c r="A20" s="50" t="s">
        <v>153</v>
      </c>
      <c r="B20" t="n">
        <v>108</v>
      </c>
      <c r="C20" t="n">
        <v>86</v>
      </c>
      <c r="D20" t="n">
        <v>86</v>
      </c>
      <c r="E20" t="n">
        <v>67</v>
      </c>
      <c r="F20" t="n">
        <v>47</v>
      </c>
      <c r="G20" t="n">
        <v>55</v>
      </c>
      <c r="H20" t="n">
        <v>64</v>
      </c>
      <c r="I20" t="n">
        <v>58</v>
      </c>
      <c r="J20" t="n">
        <v>70</v>
      </c>
      <c r="K20" t="n">
        <v>40</v>
      </c>
      <c r="L20" t="n">
        <v>21.6</v>
      </c>
      <c r="M20" t="n">
        <v>17.3</v>
      </c>
      <c r="N20" t="n">
        <v>17.3</v>
      </c>
      <c r="O20" t="n">
        <v>13.5</v>
      </c>
      <c r="P20" t="n">
        <v>9.4</v>
      </c>
      <c r="Q20" t="n">
        <v>11</v>
      </c>
      <c r="R20" t="n">
        <v>12.8</v>
      </c>
      <c r="S20" t="n">
        <v>11.6</v>
      </c>
      <c r="T20" t="n">
        <v>14</v>
      </c>
      <c r="U20" t="n">
        <v>8.1</v>
      </c>
      <c r="V20" t="n">
        <v>130</v>
      </c>
      <c r="W20" t="n">
        <v>112</v>
      </c>
      <c r="X20" t="n">
        <v>101</v>
      </c>
      <c r="Y20" t="n">
        <v>96</v>
      </c>
      <c r="Z20" t="n">
        <v>44</v>
      </c>
      <c r="AA20" t="n">
        <v>45</v>
      </c>
      <c r="AB20" t="n">
        <v>58</v>
      </c>
      <c r="AC20" t="n">
        <v>83</v>
      </c>
      <c r="AD20" t="n">
        <v>51</v>
      </c>
      <c r="AE20" t="n">
        <v>50</v>
      </c>
      <c r="AF20" t="n">
        <v>1.2</v>
      </c>
      <c r="AG20" t="n">
        <v>1.3</v>
      </c>
      <c r="AH20" t="n">
        <v>1.2</v>
      </c>
      <c r="AI20" t="n">
        <v>1.4</v>
      </c>
      <c r="AJ20" t="n">
        <v>0.9</v>
      </c>
      <c r="AK20" t="n">
        <v>0.8</v>
      </c>
      <c r="AL20" t="n">
        <v>0.9</v>
      </c>
      <c r="AM20" t="n">
        <v>1.4</v>
      </c>
      <c r="AN20" t="n">
        <v>0.7</v>
      </c>
      <c r="AO20" t="n">
        <v>1.3</v>
      </c>
    </row>
    <row r="21">
      <c r="A21" s="50" t="s">
        <v>154</v>
      </c>
      <c r="B21" t="n">
        <v>9</v>
      </c>
      <c r="C21" t="n">
        <v>15</v>
      </c>
      <c r="D21" t="n">
        <v>14</v>
      </c>
      <c r="E21" t="n">
        <v>17</v>
      </c>
      <c r="F21" t="n">
        <v>11</v>
      </c>
      <c r="G21" t="n">
        <v>7</v>
      </c>
      <c r="H21" t="n">
        <v>8</v>
      </c>
      <c r="I21" t="n">
        <v>11</v>
      </c>
      <c r="J21" t="n">
        <v>16</v>
      </c>
      <c r="K21" t="n">
        <v>3</v>
      </c>
      <c r="L21" t="n">
        <v>1.8</v>
      </c>
      <c r="M21" t="n">
        <v>3</v>
      </c>
      <c r="N21" t="n">
        <v>2.8</v>
      </c>
      <c r="O21" t="n">
        <v>3.4</v>
      </c>
      <c r="P21" t="n">
        <v>2.2</v>
      </c>
      <c r="Q21" t="n">
        <v>1.4</v>
      </c>
      <c r="R21" t="n">
        <v>1.6</v>
      </c>
      <c r="S21" t="n">
        <v>2.2</v>
      </c>
      <c r="T21" t="n">
        <v>3.2</v>
      </c>
      <c r="U21" t="n">
        <v>0.6</v>
      </c>
      <c r="V21" t="n">
        <v>11</v>
      </c>
      <c r="W21" t="n">
        <v>15</v>
      </c>
      <c r="X21" t="n">
        <v>31</v>
      </c>
      <c r="Y21" t="n">
        <v>34</v>
      </c>
      <c r="Z21" t="n">
        <v>31</v>
      </c>
      <c r="AA21" t="n">
        <v>26</v>
      </c>
      <c r="AB21" t="n">
        <v>7</v>
      </c>
      <c r="AC21" t="n">
        <v>34</v>
      </c>
      <c r="AD21" t="n">
        <v>30</v>
      </c>
      <c r="AE21" t="n">
        <v>3</v>
      </c>
      <c r="AF21" t="n">
        <v>1.2</v>
      </c>
      <c r="AG21" t="n">
        <v>1</v>
      </c>
      <c r="AH21" t="n">
        <v>2.2</v>
      </c>
      <c r="AI21" t="n">
        <v>2</v>
      </c>
      <c r="AJ21" t="n">
        <v>2.8</v>
      </c>
      <c r="AK21" t="n">
        <v>3.7</v>
      </c>
      <c r="AL21" t="n">
        <v>0.9</v>
      </c>
      <c r="AM21" t="n">
        <v>3.1</v>
      </c>
      <c r="AN21" t="n">
        <v>1.9</v>
      </c>
      <c r="AO21" t="n">
        <v>1</v>
      </c>
    </row>
    <row r="22">
      <c r="A22" s="50" t="s">
        <v>155</v>
      </c>
      <c r="B22" t="n">
        <v>26</v>
      </c>
      <c r="C22" t="n">
        <v>47</v>
      </c>
      <c r="D22" t="n">
        <v>28</v>
      </c>
      <c r="E22" t="n">
        <v>33</v>
      </c>
      <c r="F22" t="n">
        <v>45</v>
      </c>
      <c r="G22" t="n">
        <v>30</v>
      </c>
      <c r="H22" t="n">
        <v>25</v>
      </c>
      <c r="I22" t="n">
        <v>24</v>
      </c>
      <c r="J22" t="n">
        <v>33</v>
      </c>
      <c r="K22" t="n">
        <v>29</v>
      </c>
      <c r="L22" t="n">
        <v>5.2</v>
      </c>
      <c r="M22" t="n">
        <v>9.4</v>
      </c>
      <c r="N22" t="n">
        <v>5.6</v>
      </c>
      <c r="O22" t="n">
        <v>6.6</v>
      </c>
      <c r="P22" t="n">
        <v>9</v>
      </c>
      <c r="Q22" t="n">
        <v>6</v>
      </c>
      <c r="R22" t="n">
        <v>5</v>
      </c>
      <c r="S22" t="n">
        <v>4.8</v>
      </c>
      <c r="T22" t="n">
        <v>6.6</v>
      </c>
      <c r="U22" t="n">
        <v>5.8</v>
      </c>
      <c r="V22" t="n">
        <v>28</v>
      </c>
      <c r="W22" t="n">
        <v>139</v>
      </c>
      <c r="X22" t="n">
        <v>36</v>
      </c>
      <c r="Y22" t="n">
        <v>59</v>
      </c>
      <c r="Z22" t="n">
        <v>33</v>
      </c>
      <c r="AA22" t="n">
        <v>60</v>
      </c>
      <c r="AB22" t="n">
        <v>33</v>
      </c>
      <c r="AC22" t="n">
        <v>33</v>
      </c>
      <c r="AD22" t="n">
        <v>44</v>
      </c>
      <c r="AE22" t="n">
        <v>34</v>
      </c>
      <c r="AF22" t="n">
        <v>1.1</v>
      </c>
      <c r="AG22" t="n">
        <v>3</v>
      </c>
      <c r="AH22" t="n">
        <v>1.3</v>
      </c>
      <c r="AI22" t="n">
        <v>1.8</v>
      </c>
      <c r="AJ22" t="n">
        <v>0.7</v>
      </c>
      <c r="AK22" t="n">
        <v>2</v>
      </c>
      <c r="AL22" t="n">
        <v>1.3</v>
      </c>
      <c r="AM22" t="n">
        <v>1.4</v>
      </c>
      <c r="AN22" t="n">
        <v>1.3</v>
      </c>
      <c r="AO22" t="n">
        <v>1.2</v>
      </c>
    </row>
    <row r="23">
      <c r="A23" s="50" t="s">
        <v>156</v>
      </c>
      <c r="B23" t="n">
        <v>10</v>
      </c>
      <c r="C23" t="n">
        <v>9</v>
      </c>
      <c r="D23" t="n">
        <v>19</v>
      </c>
      <c r="E23" t="n">
        <v>10</v>
      </c>
      <c r="F23" t="n">
        <v>10</v>
      </c>
      <c r="G23" t="n">
        <v>10</v>
      </c>
      <c r="H23" t="n">
        <v>8</v>
      </c>
      <c r="I23" t="n">
        <v>8</v>
      </c>
      <c r="J23" t="n">
        <v>6</v>
      </c>
      <c r="K23" t="n">
        <v>11</v>
      </c>
      <c r="L23" t="n">
        <v>2</v>
      </c>
      <c r="M23" t="n">
        <v>1.8</v>
      </c>
      <c r="N23" t="n">
        <v>3.8</v>
      </c>
      <c r="O23" t="n">
        <v>2</v>
      </c>
      <c r="P23" t="n">
        <v>2</v>
      </c>
      <c r="Q23" t="n">
        <v>2</v>
      </c>
      <c r="R23" t="n">
        <v>1.6</v>
      </c>
      <c r="S23" t="n">
        <v>1.6</v>
      </c>
      <c r="T23" t="n">
        <v>1.2</v>
      </c>
      <c r="U23" t="n">
        <v>2.2</v>
      </c>
      <c r="V23" t="n">
        <v>12</v>
      </c>
      <c r="W23" t="n">
        <v>9</v>
      </c>
      <c r="X23" t="n">
        <v>13</v>
      </c>
      <c r="Y23" t="n">
        <v>6</v>
      </c>
      <c r="Z23" t="n">
        <v>8</v>
      </c>
      <c r="AA23" t="n">
        <v>9</v>
      </c>
      <c r="AB23" t="n">
        <v>11</v>
      </c>
      <c r="AC23" t="n">
        <v>12</v>
      </c>
      <c r="AD23" t="n">
        <v>0</v>
      </c>
      <c r="AE23" t="n">
        <v>21</v>
      </c>
      <c r="AF23" t="n">
        <v>1.2</v>
      </c>
      <c r="AG23" t="n">
        <v>1</v>
      </c>
      <c r="AH23" t="n">
        <v>0.7</v>
      </c>
      <c r="AI23" t="n">
        <v>0.6</v>
      </c>
      <c r="AJ23" t="n">
        <v>0.8</v>
      </c>
      <c r="AK23" t="n">
        <v>0.9</v>
      </c>
      <c r="AL23" t="n">
        <v>1.4</v>
      </c>
      <c r="AM23" t="n">
        <v>1.5</v>
      </c>
      <c r="AN23" t="n">
        <v>0</v>
      </c>
      <c r="AO23" t="n">
        <v>1.9</v>
      </c>
    </row>
    <row r="24">
      <c r="A24" s="50" t="s">
        <v>157</v>
      </c>
      <c r="B24" t="n">
        <v>377</v>
      </c>
      <c r="C24" t="n">
        <v>369</v>
      </c>
      <c r="D24" t="n">
        <v>330</v>
      </c>
      <c r="E24" t="n">
        <v>319</v>
      </c>
      <c r="F24" t="n">
        <v>330</v>
      </c>
      <c r="G24" t="n">
        <v>266</v>
      </c>
      <c r="H24" t="n">
        <v>292</v>
      </c>
      <c r="I24" t="n">
        <v>281</v>
      </c>
      <c r="J24" t="n">
        <v>252</v>
      </c>
      <c r="K24" t="n">
        <v>233</v>
      </c>
      <c r="L24" t="n">
        <v>132.6</v>
      </c>
      <c r="M24" t="n">
        <v>130.5</v>
      </c>
      <c r="N24" t="n">
        <v>117.5</v>
      </c>
      <c r="O24" t="n">
        <v>114.1</v>
      </c>
      <c r="P24" t="n">
        <v>119.2</v>
      </c>
      <c r="Q24" t="n">
        <v>97.8</v>
      </c>
      <c r="R24" t="n">
        <v>109</v>
      </c>
      <c r="S24" t="n">
        <v>106.5</v>
      </c>
      <c r="T24" t="n">
        <v>97.2</v>
      </c>
      <c r="U24" t="n">
        <v>91.6</v>
      </c>
      <c r="V24" t="n">
        <v>904</v>
      </c>
      <c r="W24" t="n">
        <v>796</v>
      </c>
      <c r="X24" t="n">
        <v>625</v>
      </c>
      <c r="Y24" t="n">
        <v>628</v>
      </c>
      <c r="Z24" t="n">
        <v>667</v>
      </c>
      <c r="AA24" t="n">
        <v>469</v>
      </c>
      <c r="AB24" t="n">
        <v>498</v>
      </c>
      <c r="AC24" t="n">
        <v>429</v>
      </c>
      <c r="AD24" t="n">
        <v>419</v>
      </c>
      <c r="AE24" t="n">
        <v>407</v>
      </c>
      <c r="AF24" t="n">
        <v>2.4</v>
      </c>
      <c r="AG24" t="n">
        <v>2.2</v>
      </c>
      <c r="AH24" t="n">
        <v>1.9</v>
      </c>
      <c r="AI24" t="n">
        <v>2</v>
      </c>
      <c r="AJ24" t="n">
        <v>2</v>
      </c>
      <c r="AK24" t="n">
        <v>1.8</v>
      </c>
      <c r="AL24" t="n">
        <v>1.7</v>
      </c>
      <c r="AM24" t="n">
        <v>1.5</v>
      </c>
      <c r="AN24" t="n">
        <v>1.7</v>
      </c>
      <c r="AO24" t="n">
        <v>1.7</v>
      </c>
    </row>
    <row r="25">
      <c r="A25" s="50" t="s">
        <v>158</v>
      </c>
      <c r="B25" t="n">
        <v>43</v>
      </c>
      <c r="C25" t="n">
        <v>46</v>
      </c>
      <c r="D25" t="n">
        <v>25</v>
      </c>
      <c r="E25" t="n">
        <v>40</v>
      </c>
      <c r="F25" t="n">
        <v>32</v>
      </c>
      <c r="G25" t="n">
        <v>31</v>
      </c>
      <c r="H25" t="n">
        <v>24</v>
      </c>
      <c r="I25" t="n">
        <v>33</v>
      </c>
      <c r="J25" t="n">
        <v>14</v>
      </c>
      <c r="K25" t="n">
        <v>14</v>
      </c>
      <c r="L25" t="n">
        <v>15.1</v>
      </c>
      <c r="M25" t="n">
        <v>16.3</v>
      </c>
      <c r="N25" t="n">
        <v>8.9</v>
      </c>
      <c r="O25" t="n">
        <v>14.3</v>
      </c>
      <c r="P25" t="n">
        <v>11.6</v>
      </c>
      <c r="Q25" t="n">
        <v>11.4</v>
      </c>
      <c r="R25" t="n">
        <v>9</v>
      </c>
      <c r="S25" t="n">
        <v>12.5</v>
      </c>
      <c r="T25" t="n">
        <v>5.4</v>
      </c>
      <c r="U25" t="n">
        <v>5.5</v>
      </c>
      <c r="V25" t="n">
        <v>132</v>
      </c>
      <c r="W25" t="n">
        <v>66</v>
      </c>
      <c r="X25" t="n">
        <v>54</v>
      </c>
      <c r="Y25" t="n">
        <v>73</v>
      </c>
      <c r="Z25" t="n">
        <v>80</v>
      </c>
      <c r="AA25" t="n">
        <v>44</v>
      </c>
      <c r="AB25" t="n">
        <v>40</v>
      </c>
      <c r="AC25" t="n">
        <v>72</v>
      </c>
      <c r="AD25" t="n">
        <v>20</v>
      </c>
      <c r="AE25" t="n">
        <v>34</v>
      </c>
      <c r="AF25" t="n">
        <v>3.1</v>
      </c>
      <c r="AG25" t="n">
        <v>1.4</v>
      </c>
      <c r="AH25" t="n">
        <v>2.2</v>
      </c>
      <c r="AI25" t="n">
        <v>1.8</v>
      </c>
      <c r="AJ25" t="n">
        <v>2.5</v>
      </c>
      <c r="AK25" t="n">
        <v>1.4</v>
      </c>
      <c r="AL25" t="n">
        <v>1.7</v>
      </c>
      <c r="AM25" t="n">
        <v>2.2</v>
      </c>
      <c r="AN25" t="n">
        <v>1.4</v>
      </c>
      <c r="AO25" t="n">
        <v>2.4</v>
      </c>
    </row>
    <row r="26">
      <c r="A26" s="50" t="s">
        <v>159</v>
      </c>
      <c r="B26" t="n">
        <v>23</v>
      </c>
      <c r="C26" t="n">
        <v>41</v>
      </c>
      <c r="D26" t="n">
        <v>34</v>
      </c>
      <c r="E26" t="n">
        <v>37</v>
      </c>
      <c r="F26" t="n">
        <v>27</v>
      </c>
      <c r="G26" t="n">
        <v>34</v>
      </c>
      <c r="H26" t="n">
        <v>36</v>
      </c>
      <c r="I26" t="n">
        <v>31</v>
      </c>
      <c r="J26" t="n">
        <v>80</v>
      </c>
      <c r="K26" t="n">
        <v>55</v>
      </c>
      <c r="L26" t="n">
        <v>8.1</v>
      </c>
      <c r="M26" t="n">
        <v>14.5</v>
      </c>
      <c r="N26" t="n">
        <v>12.1</v>
      </c>
      <c r="O26" t="n">
        <v>13.2</v>
      </c>
      <c r="P26" t="n">
        <v>9.8</v>
      </c>
      <c r="Q26" t="n">
        <v>12.5</v>
      </c>
      <c r="R26" t="n">
        <v>13.4</v>
      </c>
      <c r="S26" t="n">
        <v>11.7</v>
      </c>
      <c r="T26" t="n">
        <v>30.8</v>
      </c>
      <c r="U26" t="n">
        <v>21.6</v>
      </c>
      <c r="V26" t="n">
        <v>41</v>
      </c>
      <c r="W26" t="n">
        <v>66</v>
      </c>
      <c r="X26" t="n">
        <v>37</v>
      </c>
      <c r="Y26" t="n">
        <v>73</v>
      </c>
      <c r="Z26" t="n">
        <v>65</v>
      </c>
      <c r="AA26" t="n">
        <v>35</v>
      </c>
      <c r="AB26" t="n">
        <v>36</v>
      </c>
      <c r="AC26" t="n">
        <v>41</v>
      </c>
      <c r="AD26" t="n">
        <v>126</v>
      </c>
      <c r="AE26" t="n">
        <v>70</v>
      </c>
      <c r="AF26" t="n">
        <v>1.8</v>
      </c>
      <c r="AG26" t="n">
        <v>1.6</v>
      </c>
      <c r="AH26" t="n">
        <v>1.1</v>
      </c>
      <c r="AI26" t="n">
        <v>2</v>
      </c>
      <c r="AJ26" t="n">
        <v>2.4</v>
      </c>
      <c r="AK26" t="n">
        <v>1</v>
      </c>
      <c r="AL26" t="n">
        <v>1</v>
      </c>
      <c r="AM26" t="n">
        <v>1.3</v>
      </c>
      <c r="AN26" t="n">
        <v>1.6</v>
      </c>
      <c r="AO26" t="n">
        <v>1.3</v>
      </c>
    </row>
    <row r="27">
      <c r="A27" s="50" t="s">
        <v>160</v>
      </c>
      <c r="B27" t="n">
        <v>69</v>
      </c>
      <c r="C27" t="n">
        <v>78</v>
      </c>
      <c r="D27" t="n">
        <v>79</v>
      </c>
      <c r="E27" t="n">
        <v>70</v>
      </c>
      <c r="F27" t="n">
        <v>86</v>
      </c>
      <c r="G27" t="n">
        <v>59</v>
      </c>
      <c r="H27" t="n">
        <v>57</v>
      </c>
      <c r="I27" t="n">
        <v>55</v>
      </c>
      <c r="J27" t="n">
        <v>47</v>
      </c>
      <c r="K27" t="n">
        <v>49</v>
      </c>
      <c r="L27" t="n">
        <v>24.3</v>
      </c>
      <c r="M27" t="n">
        <v>27.6</v>
      </c>
      <c r="N27" t="n">
        <v>28.1</v>
      </c>
      <c r="O27" t="n">
        <v>25</v>
      </c>
      <c r="P27" t="n">
        <v>31.1</v>
      </c>
      <c r="Q27" t="n">
        <v>21.7</v>
      </c>
      <c r="R27" t="n">
        <v>21.3</v>
      </c>
      <c r="S27" t="n">
        <v>20.8</v>
      </c>
      <c r="T27" t="n">
        <v>18.1</v>
      </c>
      <c r="U27" t="n">
        <v>19.3</v>
      </c>
      <c r="V27" t="n">
        <v>135</v>
      </c>
      <c r="W27" t="n">
        <v>168</v>
      </c>
      <c r="X27" t="n">
        <v>201</v>
      </c>
      <c r="Y27" t="n">
        <v>201</v>
      </c>
      <c r="Z27" t="n">
        <v>255</v>
      </c>
      <c r="AA27" t="n">
        <v>136</v>
      </c>
      <c r="AB27" t="n">
        <v>144</v>
      </c>
      <c r="AC27" t="n">
        <v>110</v>
      </c>
      <c r="AD27" t="n">
        <v>110</v>
      </c>
      <c r="AE27" t="n">
        <v>122</v>
      </c>
      <c r="AF27" t="n">
        <v>2</v>
      </c>
      <c r="AG27" t="n">
        <v>2.2</v>
      </c>
      <c r="AH27" t="n">
        <v>2.5</v>
      </c>
      <c r="AI27" t="n">
        <v>2.9</v>
      </c>
      <c r="AJ27" t="n">
        <v>3</v>
      </c>
      <c r="AK27" t="n">
        <v>2.3</v>
      </c>
      <c r="AL27" t="n">
        <v>2.5</v>
      </c>
      <c r="AM27" t="n">
        <v>2</v>
      </c>
      <c r="AN27" t="n">
        <v>2.3</v>
      </c>
      <c r="AO27" t="n">
        <v>2.5</v>
      </c>
    </row>
    <row r="28">
      <c r="A28" s="50" t="s">
        <v>161</v>
      </c>
      <c r="B28" t="n">
        <v>196</v>
      </c>
      <c r="C28" t="n">
        <v>165</v>
      </c>
      <c r="D28" t="n">
        <v>157</v>
      </c>
      <c r="E28" t="n">
        <v>141</v>
      </c>
      <c r="F28" t="n">
        <v>147</v>
      </c>
      <c r="G28" t="n">
        <v>117</v>
      </c>
      <c r="H28" t="n">
        <v>137</v>
      </c>
      <c r="I28" t="n">
        <v>130</v>
      </c>
      <c r="J28" t="n">
        <v>96</v>
      </c>
      <c r="K28" t="n">
        <v>94</v>
      </c>
      <c r="L28" t="n">
        <v>68.9</v>
      </c>
      <c r="M28" t="n">
        <v>58.3</v>
      </c>
      <c r="N28" t="n">
        <v>55.9</v>
      </c>
      <c r="O28" t="n">
        <v>50.4</v>
      </c>
      <c r="P28" t="n">
        <v>53.1</v>
      </c>
      <c r="Q28" t="n">
        <v>43</v>
      </c>
      <c r="R28" t="n">
        <v>51.1</v>
      </c>
      <c r="S28" t="n">
        <v>49.3</v>
      </c>
      <c r="T28" t="n">
        <v>37</v>
      </c>
      <c r="U28" t="n">
        <v>36.9</v>
      </c>
      <c r="V28" t="n">
        <v>447</v>
      </c>
      <c r="W28" t="n">
        <v>440</v>
      </c>
      <c r="X28" t="n">
        <v>267</v>
      </c>
      <c r="Y28" t="n">
        <v>218</v>
      </c>
      <c r="Z28" t="n">
        <v>231</v>
      </c>
      <c r="AA28" t="n">
        <v>226</v>
      </c>
      <c r="AB28" t="n">
        <v>221</v>
      </c>
      <c r="AC28" t="n">
        <v>175</v>
      </c>
      <c r="AD28" t="n">
        <v>152</v>
      </c>
      <c r="AE28" t="n">
        <v>164</v>
      </c>
      <c r="AF28" t="n">
        <v>2.3</v>
      </c>
      <c r="AG28" t="n">
        <v>2.7</v>
      </c>
      <c r="AH28" t="n">
        <v>1.7</v>
      </c>
      <c r="AI28" t="n">
        <v>1.5</v>
      </c>
      <c r="AJ28" t="n">
        <v>1.6</v>
      </c>
      <c r="AK28" t="n">
        <v>1.9</v>
      </c>
      <c r="AL28" t="n">
        <v>1.6</v>
      </c>
      <c r="AM28" t="n">
        <v>1.3</v>
      </c>
      <c r="AN28" t="n">
        <v>1.6</v>
      </c>
      <c r="AO28" t="n">
        <v>1.7</v>
      </c>
    </row>
    <row r="29">
      <c r="A29" s="50" t="s">
        <v>162</v>
      </c>
      <c r="B29" t="n">
        <v>46</v>
      </c>
      <c r="C29" t="n">
        <v>39</v>
      </c>
      <c r="D29" t="n">
        <v>35</v>
      </c>
      <c r="E29" t="n">
        <v>31</v>
      </c>
      <c r="F29" t="n">
        <v>38</v>
      </c>
      <c r="G29" t="n">
        <v>25</v>
      </c>
      <c r="H29" t="n">
        <v>38</v>
      </c>
      <c r="I29" t="n">
        <v>32</v>
      </c>
      <c r="J29" t="n">
        <v>15</v>
      </c>
      <c r="K29" t="n">
        <v>21</v>
      </c>
      <c r="L29" t="n">
        <v>16.2</v>
      </c>
      <c r="M29" t="n">
        <v>13.8</v>
      </c>
      <c r="N29" t="n">
        <v>12.5</v>
      </c>
      <c r="O29" t="n">
        <v>11.1</v>
      </c>
      <c r="P29" t="n">
        <v>13.7</v>
      </c>
      <c r="Q29" t="n">
        <v>9.2</v>
      </c>
      <c r="R29" t="n">
        <v>14.2</v>
      </c>
      <c r="S29" t="n">
        <v>12.1</v>
      </c>
      <c r="T29" t="n">
        <v>5.8</v>
      </c>
      <c r="U29" t="n">
        <v>8.3</v>
      </c>
      <c r="V29" t="n">
        <v>149</v>
      </c>
      <c r="W29" t="n">
        <v>56</v>
      </c>
      <c r="X29" t="n">
        <v>66</v>
      </c>
      <c r="Y29" t="n">
        <v>63</v>
      </c>
      <c r="Z29" t="n">
        <v>36</v>
      </c>
      <c r="AA29" t="n">
        <v>28</v>
      </c>
      <c r="AB29" t="n">
        <v>57</v>
      </c>
      <c r="AC29" t="n">
        <v>31</v>
      </c>
      <c r="AD29" t="n">
        <v>11</v>
      </c>
      <c r="AE29" t="n">
        <v>17</v>
      </c>
      <c r="AF29" t="n">
        <v>3.2</v>
      </c>
      <c r="AG29" t="n">
        <v>1.4</v>
      </c>
      <c r="AH29" t="n">
        <v>1.9</v>
      </c>
      <c r="AI29" t="n">
        <v>2</v>
      </c>
      <c r="AJ29" t="n">
        <v>0.9</v>
      </c>
      <c r="AK29" t="n">
        <v>1.1</v>
      </c>
      <c r="AL29" t="n">
        <v>1.5</v>
      </c>
      <c r="AM29" t="n">
        <v>1</v>
      </c>
      <c r="AN29" t="n">
        <v>0.7</v>
      </c>
      <c r="AO29" t="n">
        <v>0.8</v>
      </c>
    </row>
    <row r="30">
      <c r="A30" s="50" t="s">
        <v>163</v>
      </c>
      <c r="B30" t="n">
        <v>538</v>
      </c>
      <c r="C30" t="n">
        <v>573</v>
      </c>
      <c r="D30" t="n">
        <v>529</v>
      </c>
      <c r="E30" t="n">
        <v>589</v>
      </c>
      <c r="F30" t="n">
        <v>571</v>
      </c>
      <c r="G30" t="n">
        <v>568</v>
      </c>
      <c r="H30" t="n">
        <v>599</v>
      </c>
      <c r="I30" t="n">
        <v>617</v>
      </c>
      <c r="J30" t="n">
        <v>563</v>
      </c>
      <c r="K30" t="n">
        <v>524</v>
      </c>
      <c r="L30" t="n">
        <v>79.3</v>
      </c>
      <c r="M30" t="n">
        <v>84.7</v>
      </c>
      <c r="N30" t="n">
        <v>78.4</v>
      </c>
      <c r="O30" t="n">
        <v>86.8</v>
      </c>
      <c r="P30" t="n">
        <v>83.4</v>
      </c>
      <c r="Q30" t="n">
        <v>82.3</v>
      </c>
      <c r="R30" t="n">
        <v>86.2</v>
      </c>
      <c r="S30" t="n">
        <v>87.7</v>
      </c>
      <c r="T30" t="n">
        <v>79.5</v>
      </c>
      <c r="U30" t="n">
        <v>73.1</v>
      </c>
      <c r="V30" t="n">
        <v>1761</v>
      </c>
      <c r="W30" t="n">
        <v>1887</v>
      </c>
      <c r="X30" t="n">
        <v>1306</v>
      </c>
      <c r="Y30" t="n">
        <v>1643</v>
      </c>
      <c r="Z30" t="n">
        <v>1401</v>
      </c>
      <c r="AA30" t="n">
        <v>1113</v>
      </c>
      <c r="AB30" t="n">
        <v>1271</v>
      </c>
      <c r="AC30" t="n">
        <v>1317</v>
      </c>
      <c r="AD30" t="n">
        <v>1224</v>
      </c>
      <c r="AE30" t="n">
        <v>1309</v>
      </c>
      <c r="AF30" t="n">
        <v>3.3</v>
      </c>
      <c r="AG30" t="n">
        <v>3.3</v>
      </c>
      <c r="AH30" t="n">
        <v>2.5</v>
      </c>
      <c r="AI30" t="n">
        <v>2.8</v>
      </c>
      <c r="AJ30" t="n">
        <v>2.5</v>
      </c>
      <c r="AK30" t="n">
        <v>2</v>
      </c>
      <c r="AL30" t="n">
        <v>2.1</v>
      </c>
      <c r="AM30" t="n">
        <v>2.1</v>
      </c>
      <c r="AN30" t="n">
        <v>2.2</v>
      </c>
      <c r="AO30" t="n">
        <v>2.5</v>
      </c>
    </row>
    <row r="31">
      <c r="A31" s="50" t="s">
        <v>164</v>
      </c>
      <c r="B31" t="n">
        <v>71</v>
      </c>
      <c r="C31" t="n">
        <v>68</v>
      </c>
      <c r="D31" t="n">
        <v>64</v>
      </c>
      <c r="E31" t="n">
        <v>57</v>
      </c>
      <c r="F31" t="n">
        <v>61</v>
      </c>
      <c r="G31" t="n">
        <v>64</v>
      </c>
      <c r="H31" t="n">
        <v>65</v>
      </c>
      <c r="I31" t="n">
        <v>58</v>
      </c>
      <c r="J31" t="n">
        <v>50</v>
      </c>
      <c r="K31" t="n">
        <v>61</v>
      </c>
      <c r="L31" t="n">
        <v>10.5</v>
      </c>
      <c r="M31" t="n">
        <v>10.1</v>
      </c>
      <c r="N31" t="n">
        <v>9.5</v>
      </c>
      <c r="O31" t="n">
        <v>8.4</v>
      </c>
      <c r="P31" t="n">
        <v>8.9</v>
      </c>
      <c r="Q31" t="n">
        <v>9.3</v>
      </c>
      <c r="R31" t="n">
        <v>9.4</v>
      </c>
      <c r="S31" t="n">
        <v>8.2</v>
      </c>
      <c r="T31" t="n">
        <v>7.1</v>
      </c>
      <c r="U31" t="n">
        <v>8.5</v>
      </c>
      <c r="V31" t="n">
        <v>232</v>
      </c>
      <c r="W31" t="n">
        <v>268</v>
      </c>
      <c r="X31" t="n">
        <v>208</v>
      </c>
      <c r="Y31" t="n">
        <v>141</v>
      </c>
      <c r="Z31" t="n">
        <v>151</v>
      </c>
      <c r="AA31" t="n">
        <v>124</v>
      </c>
      <c r="AB31" t="n">
        <v>136</v>
      </c>
      <c r="AC31" t="n">
        <v>218</v>
      </c>
      <c r="AD31" t="n">
        <v>146</v>
      </c>
      <c r="AE31" t="n">
        <v>228</v>
      </c>
      <c r="AF31" t="n">
        <v>3.3</v>
      </c>
      <c r="AG31" t="n">
        <v>3.9</v>
      </c>
      <c r="AH31" t="n">
        <v>3.3</v>
      </c>
      <c r="AI31" t="n">
        <v>2.5</v>
      </c>
      <c r="AJ31" t="n">
        <v>2.5</v>
      </c>
      <c r="AK31" t="n">
        <v>1.9</v>
      </c>
      <c r="AL31" t="n">
        <v>2.1</v>
      </c>
      <c r="AM31" t="n">
        <v>3.8</v>
      </c>
      <c r="AN31" t="n">
        <v>2.9</v>
      </c>
      <c r="AO31" t="n">
        <v>3.7</v>
      </c>
    </row>
    <row r="32">
      <c r="A32" s="50" t="s">
        <v>165</v>
      </c>
      <c r="B32" t="n">
        <v>83</v>
      </c>
      <c r="C32" t="n">
        <v>124</v>
      </c>
      <c r="D32" t="n">
        <v>115</v>
      </c>
      <c r="E32" t="n">
        <v>131</v>
      </c>
      <c r="F32" t="n">
        <v>119</v>
      </c>
      <c r="G32" t="n">
        <v>113</v>
      </c>
      <c r="H32" t="n">
        <v>133</v>
      </c>
      <c r="I32" t="n">
        <v>138</v>
      </c>
      <c r="J32" t="n">
        <v>193</v>
      </c>
      <c r="K32" t="n">
        <v>145</v>
      </c>
      <c r="L32" t="n">
        <v>12.2</v>
      </c>
      <c r="M32" t="n">
        <v>18.3</v>
      </c>
      <c r="N32" t="n">
        <v>17</v>
      </c>
      <c r="O32" t="n">
        <v>19.3</v>
      </c>
      <c r="P32" t="n">
        <v>17.4</v>
      </c>
      <c r="Q32" t="n">
        <v>16.4</v>
      </c>
      <c r="R32" t="n">
        <v>19.1</v>
      </c>
      <c r="S32" t="n">
        <v>19.6</v>
      </c>
      <c r="T32" t="n">
        <v>27.2</v>
      </c>
      <c r="U32" t="n">
        <v>20.2</v>
      </c>
      <c r="V32" t="n">
        <v>163</v>
      </c>
      <c r="W32" t="n">
        <v>297</v>
      </c>
      <c r="X32" t="n">
        <v>279</v>
      </c>
      <c r="Y32" t="n">
        <v>238</v>
      </c>
      <c r="Z32" t="n">
        <v>220</v>
      </c>
      <c r="AA32" t="n">
        <v>211</v>
      </c>
      <c r="AB32" t="n">
        <v>226</v>
      </c>
      <c r="AC32" t="n">
        <v>196</v>
      </c>
      <c r="AD32" t="n">
        <v>277</v>
      </c>
      <c r="AE32" t="n">
        <v>275</v>
      </c>
      <c r="AF32" t="n">
        <v>2</v>
      </c>
      <c r="AG32" t="n">
        <v>2.4</v>
      </c>
      <c r="AH32" t="n">
        <v>2.4</v>
      </c>
      <c r="AI32" t="n">
        <v>1.8</v>
      </c>
      <c r="AJ32" t="n">
        <v>1.8</v>
      </c>
      <c r="AK32" t="n">
        <v>1.9</v>
      </c>
      <c r="AL32" t="n">
        <v>1.7</v>
      </c>
      <c r="AM32" t="n">
        <v>1.4</v>
      </c>
      <c r="AN32" t="n">
        <v>1.4</v>
      </c>
      <c r="AO32" t="n">
        <v>1.9</v>
      </c>
    </row>
    <row r="33">
      <c r="A33" s="50" t="s">
        <v>166</v>
      </c>
      <c r="B33" t="n">
        <v>137</v>
      </c>
      <c r="C33" t="n">
        <v>124</v>
      </c>
      <c r="D33" t="n">
        <v>135</v>
      </c>
      <c r="E33" t="n">
        <v>149</v>
      </c>
      <c r="F33" t="n">
        <v>156</v>
      </c>
      <c r="G33" t="n">
        <v>161</v>
      </c>
      <c r="H33" t="n">
        <v>147</v>
      </c>
      <c r="I33" t="n">
        <v>144</v>
      </c>
      <c r="J33" t="n">
        <v>122</v>
      </c>
      <c r="K33" t="n">
        <v>131</v>
      </c>
      <c r="L33" t="n">
        <v>20.2</v>
      </c>
      <c r="M33" t="n">
        <v>18.3</v>
      </c>
      <c r="N33" t="n">
        <v>20</v>
      </c>
      <c r="O33" t="n">
        <v>22</v>
      </c>
      <c r="P33" t="n">
        <v>22.8</v>
      </c>
      <c r="Q33" t="n">
        <v>23.3</v>
      </c>
      <c r="R33" t="n">
        <v>21.2</v>
      </c>
      <c r="S33" t="n">
        <v>20.5</v>
      </c>
      <c r="T33" t="n">
        <v>17.2</v>
      </c>
      <c r="U33" t="n">
        <v>18.3</v>
      </c>
      <c r="V33" t="n">
        <v>490</v>
      </c>
      <c r="W33" t="n">
        <v>395</v>
      </c>
      <c r="X33" t="n">
        <v>394</v>
      </c>
      <c r="Y33" t="n">
        <v>454</v>
      </c>
      <c r="Z33" t="n">
        <v>496</v>
      </c>
      <c r="AA33" t="n">
        <v>377</v>
      </c>
      <c r="AB33" t="n">
        <v>331</v>
      </c>
      <c r="AC33" t="n">
        <v>384</v>
      </c>
      <c r="AD33" t="n">
        <v>364</v>
      </c>
      <c r="AE33" t="n">
        <v>352</v>
      </c>
      <c r="AF33" t="n">
        <v>3.6</v>
      </c>
      <c r="AG33" t="n">
        <v>3.2</v>
      </c>
      <c r="AH33" t="n">
        <v>2.9</v>
      </c>
      <c r="AI33" t="n">
        <v>3</v>
      </c>
      <c r="AJ33" t="n">
        <v>3.2</v>
      </c>
      <c r="AK33" t="n">
        <v>2.3</v>
      </c>
      <c r="AL33" t="n">
        <v>2.3</v>
      </c>
      <c r="AM33" t="n">
        <v>2.7</v>
      </c>
      <c r="AN33" t="n">
        <v>3</v>
      </c>
      <c r="AO33" t="n">
        <v>2.7</v>
      </c>
    </row>
    <row r="34">
      <c r="A34" s="50" t="s">
        <v>167</v>
      </c>
      <c r="B34" t="n">
        <v>167</v>
      </c>
      <c r="C34" t="n">
        <v>165</v>
      </c>
      <c r="D34" t="n">
        <v>148</v>
      </c>
      <c r="E34" t="n">
        <v>178</v>
      </c>
      <c r="F34" t="n">
        <v>170</v>
      </c>
      <c r="G34" t="n">
        <v>179</v>
      </c>
      <c r="H34" t="n">
        <v>187</v>
      </c>
      <c r="I34" t="n">
        <v>202</v>
      </c>
      <c r="J34" t="n">
        <v>140</v>
      </c>
      <c r="K34" t="n">
        <v>134</v>
      </c>
      <c r="L34" t="n">
        <v>24.6</v>
      </c>
      <c r="M34" t="n">
        <v>24.4</v>
      </c>
      <c r="N34" t="n">
        <v>21.9</v>
      </c>
      <c r="O34" t="n">
        <v>26.2</v>
      </c>
      <c r="P34" t="n">
        <v>24.8</v>
      </c>
      <c r="Q34" t="n">
        <v>25.9</v>
      </c>
      <c r="R34" t="n">
        <v>26.9</v>
      </c>
      <c r="S34" t="n">
        <v>28.7</v>
      </c>
      <c r="T34" t="n">
        <v>19.8</v>
      </c>
      <c r="U34" t="n">
        <v>18.7</v>
      </c>
      <c r="V34" t="n">
        <v>442</v>
      </c>
      <c r="W34" t="n">
        <v>308</v>
      </c>
      <c r="X34" t="n">
        <v>273</v>
      </c>
      <c r="Y34" t="n">
        <v>425</v>
      </c>
      <c r="Z34" t="n">
        <v>316</v>
      </c>
      <c r="AA34" t="n">
        <v>297</v>
      </c>
      <c r="AB34" t="n">
        <v>448</v>
      </c>
      <c r="AC34" t="n">
        <v>330</v>
      </c>
      <c r="AD34" t="n">
        <v>310</v>
      </c>
      <c r="AE34" t="n">
        <v>331</v>
      </c>
      <c r="AF34" t="n">
        <v>2.6</v>
      </c>
      <c r="AG34" t="n">
        <v>1.9</v>
      </c>
      <c r="AH34" t="n">
        <v>1.8</v>
      </c>
      <c r="AI34" t="n">
        <v>2.4</v>
      </c>
      <c r="AJ34" t="n">
        <v>1.9</v>
      </c>
      <c r="AK34" t="n">
        <v>1.7</v>
      </c>
      <c r="AL34" t="n">
        <v>2.4</v>
      </c>
      <c r="AM34" t="n">
        <v>1.6</v>
      </c>
      <c r="AN34" t="n">
        <v>2.2</v>
      </c>
      <c r="AO34" t="n">
        <v>2.5</v>
      </c>
    </row>
    <row r="35">
      <c r="A35" s="50" t="s">
        <v>168</v>
      </c>
      <c r="B35" t="n">
        <v>80</v>
      </c>
      <c r="C35" t="n">
        <v>92</v>
      </c>
      <c r="D35" t="n">
        <v>67</v>
      </c>
      <c r="E35" t="n">
        <v>74</v>
      </c>
      <c r="F35" t="n">
        <v>65</v>
      </c>
      <c r="G35" t="n">
        <v>51</v>
      </c>
      <c r="H35" t="n">
        <v>67</v>
      </c>
      <c r="I35" t="n">
        <v>75</v>
      </c>
      <c r="J35" t="n">
        <v>58</v>
      </c>
      <c r="K35" t="n">
        <v>53</v>
      </c>
      <c r="L35" t="n">
        <v>11.8</v>
      </c>
      <c r="M35" t="n">
        <v>13.6</v>
      </c>
      <c r="N35" t="n">
        <v>9.9</v>
      </c>
      <c r="O35" t="n">
        <v>10.9</v>
      </c>
      <c r="P35" t="n">
        <v>9.5</v>
      </c>
      <c r="Q35" t="n">
        <v>7.4</v>
      </c>
      <c r="R35" t="n">
        <v>9.6</v>
      </c>
      <c r="S35" t="n">
        <v>10.7</v>
      </c>
      <c r="T35" t="n">
        <v>8.2</v>
      </c>
      <c r="U35" t="n">
        <v>7.4</v>
      </c>
      <c r="V35" t="n">
        <v>434</v>
      </c>
      <c r="W35" t="n">
        <v>619</v>
      </c>
      <c r="X35" t="n">
        <v>152</v>
      </c>
      <c r="Y35" t="n">
        <v>385</v>
      </c>
      <c r="Z35" t="n">
        <v>218</v>
      </c>
      <c r="AA35" t="n">
        <v>104</v>
      </c>
      <c r="AB35" t="n">
        <v>130</v>
      </c>
      <c r="AC35" t="n">
        <v>189</v>
      </c>
      <c r="AD35" t="n">
        <v>127</v>
      </c>
      <c r="AE35" t="n">
        <v>123</v>
      </c>
      <c r="AF35" t="n">
        <v>5.4</v>
      </c>
      <c r="AG35" t="n">
        <v>6.7</v>
      </c>
      <c r="AH35" t="n">
        <v>2.3</v>
      </c>
      <c r="AI35" t="n">
        <v>5.2</v>
      </c>
      <c r="AJ35" t="n">
        <v>3.4</v>
      </c>
      <c r="AK35" t="n">
        <v>2</v>
      </c>
      <c r="AL35" t="n">
        <v>1.9</v>
      </c>
      <c r="AM35" t="n">
        <v>2.5</v>
      </c>
      <c r="AN35" t="n">
        <v>2.2</v>
      </c>
      <c r="AO35" t="n">
        <v>2.3</v>
      </c>
    </row>
    <row r="36">
      <c r="A36" s="50" t="s">
        <v>169</v>
      </c>
      <c r="B36" t="n">
        <v>498</v>
      </c>
      <c r="C36" t="n">
        <v>523</v>
      </c>
      <c r="D36" t="n">
        <v>507</v>
      </c>
      <c r="E36" t="n">
        <v>539</v>
      </c>
      <c r="F36" t="n">
        <v>599</v>
      </c>
      <c r="G36" t="n">
        <v>512</v>
      </c>
      <c r="H36" t="n">
        <v>615</v>
      </c>
      <c r="I36" t="n">
        <v>568</v>
      </c>
      <c r="J36" t="n">
        <v>519</v>
      </c>
      <c r="K36" t="n">
        <v>554</v>
      </c>
      <c r="L36" t="n">
        <v>70</v>
      </c>
      <c r="M36" t="n">
        <v>73.2</v>
      </c>
      <c r="N36" t="n">
        <v>70.7</v>
      </c>
      <c r="O36" t="n">
        <v>74.9</v>
      </c>
      <c r="P36" t="n">
        <v>82.7</v>
      </c>
      <c r="Q36" t="n">
        <v>70.4</v>
      </c>
      <c r="R36" t="n">
        <v>84.5</v>
      </c>
      <c r="S36" t="n">
        <v>78.2</v>
      </c>
      <c r="T36" t="n">
        <v>71.8</v>
      </c>
      <c r="U36" t="n">
        <v>77</v>
      </c>
      <c r="V36" t="n">
        <v>1301</v>
      </c>
      <c r="W36" t="n">
        <v>2073</v>
      </c>
      <c r="X36" t="n">
        <v>1826</v>
      </c>
      <c r="Y36" t="n">
        <v>1485</v>
      </c>
      <c r="Z36" t="n">
        <v>1749</v>
      </c>
      <c r="AA36" t="n">
        <v>1284</v>
      </c>
      <c r="AB36" t="n">
        <v>1589</v>
      </c>
      <c r="AC36" t="n">
        <v>1403</v>
      </c>
      <c r="AD36" t="n">
        <v>1598</v>
      </c>
      <c r="AE36" t="n">
        <v>1502</v>
      </c>
      <c r="AF36" t="n">
        <v>2.6</v>
      </c>
      <c r="AG36" t="n">
        <v>4</v>
      </c>
      <c r="AH36" t="n">
        <v>3.6</v>
      </c>
      <c r="AI36" t="n">
        <v>2.8</v>
      </c>
      <c r="AJ36" t="n">
        <v>2.9</v>
      </c>
      <c r="AK36" t="n">
        <v>2.5</v>
      </c>
      <c r="AL36" t="n">
        <v>2.6</v>
      </c>
      <c r="AM36" t="n">
        <v>2.5</v>
      </c>
      <c r="AN36" t="n">
        <v>3.1</v>
      </c>
      <c r="AO36" t="n">
        <v>2.7</v>
      </c>
    </row>
    <row r="37">
      <c r="A37" s="50" t="s">
        <v>170</v>
      </c>
      <c r="B37" t="n">
        <v>47</v>
      </c>
      <c r="C37" t="n">
        <v>62</v>
      </c>
      <c r="D37" t="n">
        <v>61</v>
      </c>
      <c r="E37" t="n">
        <v>70</v>
      </c>
      <c r="F37" t="n">
        <v>72</v>
      </c>
      <c r="G37" t="n">
        <v>53</v>
      </c>
      <c r="H37" t="n">
        <v>64</v>
      </c>
      <c r="I37" t="n">
        <v>65</v>
      </c>
      <c r="J37" t="n">
        <v>29</v>
      </c>
      <c r="K37" t="n">
        <v>42</v>
      </c>
      <c r="L37" t="n">
        <v>6.6</v>
      </c>
      <c r="M37" t="n">
        <v>8.7</v>
      </c>
      <c r="N37" t="n">
        <v>8.5</v>
      </c>
      <c r="O37" t="n">
        <v>9.7</v>
      </c>
      <c r="P37" t="n">
        <v>9.9</v>
      </c>
      <c r="Q37" t="n">
        <v>7.3</v>
      </c>
      <c r="R37" t="n">
        <v>8.8</v>
      </c>
      <c r="S37" t="n">
        <v>8.9</v>
      </c>
      <c r="T37" t="n">
        <v>4</v>
      </c>
      <c r="U37" t="n">
        <v>5.8</v>
      </c>
      <c r="V37" t="n">
        <v>157</v>
      </c>
      <c r="W37" t="n">
        <v>298</v>
      </c>
      <c r="X37" t="n">
        <v>246</v>
      </c>
      <c r="Y37" t="n">
        <v>284</v>
      </c>
      <c r="Z37" t="n">
        <v>312</v>
      </c>
      <c r="AA37" t="n">
        <v>210</v>
      </c>
      <c r="AB37" t="n">
        <v>262</v>
      </c>
      <c r="AC37" t="n">
        <v>224</v>
      </c>
      <c r="AD37" t="n">
        <v>101</v>
      </c>
      <c r="AE37" t="n">
        <v>145</v>
      </c>
      <c r="AF37" t="n">
        <v>3.3</v>
      </c>
      <c r="AG37" t="n">
        <v>4.8</v>
      </c>
      <c r="AH37" t="n">
        <v>4</v>
      </c>
      <c r="AI37" t="n">
        <v>4.1</v>
      </c>
      <c r="AJ37" t="n">
        <v>4.3</v>
      </c>
      <c r="AK37" t="n">
        <v>4</v>
      </c>
      <c r="AL37" t="n">
        <v>4.1</v>
      </c>
      <c r="AM37" t="n">
        <v>3.4</v>
      </c>
      <c r="AN37" t="n">
        <v>3.5</v>
      </c>
      <c r="AO37" t="n">
        <v>3.5</v>
      </c>
    </row>
    <row r="38">
      <c r="A38" s="50" t="s">
        <v>171</v>
      </c>
      <c r="B38" t="n">
        <v>97</v>
      </c>
      <c r="C38" t="n">
        <v>113</v>
      </c>
      <c r="D38" t="n">
        <v>139</v>
      </c>
      <c r="E38" t="n">
        <v>127</v>
      </c>
      <c r="F38" t="n">
        <v>132</v>
      </c>
      <c r="G38" t="n">
        <v>125</v>
      </c>
      <c r="H38" t="n">
        <v>154</v>
      </c>
      <c r="I38" t="n">
        <v>149</v>
      </c>
      <c r="J38" t="n">
        <v>227</v>
      </c>
      <c r="K38" t="n">
        <v>172</v>
      </c>
      <c r="L38" t="n">
        <v>13.6</v>
      </c>
      <c r="M38" t="n">
        <v>15.8</v>
      </c>
      <c r="N38" t="n">
        <v>19.4</v>
      </c>
      <c r="O38" t="n">
        <v>17.6</v>
      </c>
      <c r="P38" t="n">
        <v>18.2</v>
      </c>
      <c r="Q38" t="n">
        <v>17.2</v>
      </c>
      <c r="R38" t="n">
        <v>21.2</v>
      </c>
      <c r="S38" t="n">
        <v>20.5</v>
      </c>
      <c r="T38" t="n">
        <v>31.4</v>
      </c>
      <c r="U38" t="n">
        <v>23.9</v>
      </c>
      <c r="V38" t="n">
        <v>249</v>
      </c>
      <c r="W38" t="n">
        <v>220</v>
      </c>
      <c r="X38" t="n">
        <v>737</v>
      </c>
      <c r="Y38" t="n">
        <v>259</v>
      </c>
      <c r="Z38" t="n">
        <v>302</v>
      </c>
      <c r="AA38" t="n">
        <v>322</v>
      </c>
      <c r="AB38" t="n">
        <v>279</v>
      </c>
      <c r="AC38" t="n">
        <v>373</v>
      </c>
      <c r="AD38" t="n">
        <v>879</v>
      </c>
      <c r="AE38" t="n">
        <v>391</v>
      </c>
      <c r="AF38" t="n">
        <v>2.6</v>
      </c>
      <c r="AG38" t="n">
        <v>1.9</v>
      </c>
      <c r="AH38" t="n">
        <v>5.3</v>
      </c>
      <c r="AI38" t="n">
        <v>2</v>
      </c>
      <c r="AJ38" t="n">
        <v>2.3</v>
      </c>
      <c r="AK38" t="n">
        <v>2.6</v>
      </c>
      <c r="AL38" t="n">
        <v>1.8</v>
      </c>
      <c r="AM38" t="n">
        <v>2.5</v>
      </c>
      <c r="AN38" t="n">
        <v>3.9</v>
      </c>
      <c r="AO38" t="n">
        <v>2.3</v>
      </c>
    </row>
    <row r="39">
      <c r="A39" s="50" t="s">
        <v>172</v>
      </c>
      <c r="B39" t="n">
        <v>128</v>
      </c>
      <c r="C39" t="n">
        <v>129</v>
      </c>
      <c r="D39" t="n">
        <v>111</v>
      </c>
      <c r="E39" t="n">
        <v>118</v>
      </c>
      <c r="F39" t="n">
        <v>169</v>
      </c>
      <c r="G39" t="n">
        <v>132</v>
      </c>
      <c r="H39" t="n">
        <v>167</v>
      </c>
      <c r="I39" t="n">
        <v>144</v>
      </c>
      <c r="J39" t="n">
        <v>97</v>
      </c>
      <c r="K39" t="n">
        <v>156</v>
      </c>
      <c r="L39" t="n">
        <v>18</v>
      </c>
      <c r="M39" t="n">
        <v>18.1</v>
      </c>
      <c r="N39" t="n">
        <v>15.5</v>
      </c>
      <c r="O39" t="n">
        <v>16.4</v>
      </c>
      <c r="P39" t="n">
        <v>23.3</v>
      </c>
      <c r="Q39" t="n">
        <v>18.1</v>
      </c>
      <c r="R39" t="n">
        <v>22.9</v>
      </c>
      <c r="S39" t="n">
        <v>19.8</v>
      </c>
      <c r="T39" t="n">
        <v>13.4</v>
      </c>
      <c r="U39" t="n">
        <v>21.7</v>
      </c>
      <c r="V39" t="n">
        <v>369</v>
      </c>
      <c r="W39" t="n">
        <v>457</v>
      </c>
      <c r="X39" t="n">
        <v>415</v>
      </c>
      <c r="Y39" t="n">
        <v>363</v>
      </c>
      <c r="Z39" t="n">
        <v>565</v>
      </c>
      <c r="AA39" t="n">
        <v>314</v>
      </c>
      <c r="AB39" t="n">
        <v>487</v>
      </c>
      <c r="AC39" t="n">
        <v>357</v>
      </c>
      <c r="AD39" t="n">
        <v>195</v>
      </c>
      <c r="AE39" t="n">
        <v>385</v>
      </c>
      <c r="AF39" t="n">
        <v>2.9</v>
      </c>
      <c r="AG39" t="n">
        <v>3.5</v>
      </c>
      <c r="AH39" t="n">
        <v>3.7</v>
      </c>
      <c r="AI39" t="n">
        <v>3.1</v>
      </c>
      <c r="AJ39" t="n">
        <v>3.3</v>
      </c>
      <c r="AK39" t="n">
        <v>2.4</v>
      </c>
      <c r="AL39" t="n">
        <v>2.9</v>
      </c>
      <c r="AM39" t="n">
        <v>2.5</v>
      </c>
      <c r="AN39" t="n">
        <v>2</v>
      </c>
      <c r="AO39" t="n">
        <v>2.5</v>
      </c>
    </row>
    <row r="40">
      <c r="A40" s="50" t="s">
        <v>173</v>
      </c>
      <c r="B40" t="n">
        <v>153</v>
      </c>
      <c r="C40" t="n">
        <v>131</v>
      </c>
      <c r="D40" t="n">
        <v>112</v>
      </c>
      <c r="E40" t="n">
        <v>150</v>
      </c>
      <c r="F40" t="n">
        <v>147</v>
      </c>
      <c r="G40" t="n">
        <v>132</v>
      </c>
      <c r="H40" t="n">
        <v>137</v>
      </c>
      <c r="I40" t="n">
        <v>129</v>
      </c>
      <c r="J40" t="n">
        <v>99</v>
      </c>
      <c r="K40" t="n">
        <v>122</v>
      </c>
      <c r="L40" t="n">
        <v>21.5</v>
      </c>
      <c r="M40" t="n">
        <v>18.3</v>
      </c>
      <c r="N40" t="n">
        <v>15.6</v>
      </c>
      <c r="O40" t="n">
        <v>20.8</v>
      </c>
      <c r="P40" t="n">
        <v>20.3</v>
      </c>
      <c r="Q40" t="n">
        <v>18.1</v>
      </c>
      <c r="R40" t="n">
        <v>18.8</v>
      </c>
      <c r="S40" t="n">
        <v>17.8</v>
      </c>
      <c r="T40" t="n">
        <v>13.7</v>
      </c>
      <c r="U40" t="n">
        <v>17</v>
      </c>
      <c r="V40" t="n">
        <v>373</v>
      </c>
      <c r="W40" t="n">
        <v>574</v>
      </c>
      <c r="X40" t="n">
        <v>276</v>
      </c>
      <c r="Y40" t="n">
        <v>399</v>
      </c>
      <c r="Z40" t="n">
        <v>408</v>
      </c>
      <c r="AA40" t="n">
        <v>234</v>
      </c>
      <c r="AB40" t="n">
        <v>376</v>
      </c>
      <c r="AC40" t="n">
        <v>286</v>
      </c>
      <c r="AD40" t="n">
        <v>227</v>
      </c>
      <c r="AE40" t="n">
        <v>411</v>
      </c>
      <c r="AF40" t="n">
        <v>2.4</v>
      </c>
      <c r="AG40" t="n">
        <v>4.4</v>
      </c>
      <c r="AH40" t="n">
        <v>2.5</v>
      </c>
      <c r="AI40" t="n">
        <v>2.7</v>
      </c>
      <c r="AJ40" t="n">
        <v>2.8</v>
      </c>
      <c r="AK40" t="n">
        <v>1.8</v>
      </c>
      <c r="AL40" t="n">
        <v>2.7</v>
      </c>
      <c r="AM40" t="n">
        <v>2.2</v>
      </c>
      <c r="AN40" t="n">
        <v>2.3</v>
      </c>
      <c r="AO40" t="n">
        <v>3.4</v>
      </c>
    </row>
    <row r="41">
      <c r="A41" s="50" t="s">
        <v>174</v>
      </c>
      <c r="B41" t="n">
        <v>73</v>
      </c>
      <c r="C41" t="n">
        <v>88</v>
      </c>
      <c r="D41" t="n">
        <v>84</v>
      </c>
      <c r="E41" t="n">
        <v>74</v>
      </c>
      <c r="F41" t="n">
        <v>79</v>
      </c>
      <c r="G41" t="n">
        <v>70</v>
      </c>
      <c r="H41" t="n">
        <v>93</v>
      </c>
      <c r="I41" t="n">
        <v>81</v>
      </c>
      <c r="J41" t="n">
        <v>67</v>
      </c>
      <c r="K41" t="n">
        <v>62</v>
      </c>
      <c r="L41" t="n">
        <v>10.3</v>
      </c>
      <c r="M41" t="n">
        <v>12.3</v>
      </c>
      <c r="N41" t="n">
        <v>11.7</v>
      </c>
      <c r="O41" t="n">
        <v>10.3</v>
      </c>
      <c r="P41" t="n">
        <v>10.9</v>
      </c>
      <c r="Q41" t="n">
        <v>9.6</v>
      </c>
      <c r="R41" t="n">
        <v>12.8</v>
      </c>
      <c r="S41" t="n">
        <v>11.2</v>
      </c>
      <c r="T41" t="n">
        <v>9.3</v>
      </c>
      <c r="U41" t="n">
        <v>8.6</v>
      </c>
      <c r="V41" t="n">
        <v>153</v>
      </c>
      <c r="W41" t="n">
        <v>524</v>
      </c>
      <c r="X41" t="n">
        <v>152</v>
      </c>
      <c r="Y41" t="n">
        <v>180</v>
      </c>
      <c r="Z41" t="n">
        <v>162</v>
      </c>
      <c r="AA41" t="n">
        <v>204</v>
      </c>
      <c r="AB41" t="n">
        <v>185</v>
      </c>
      <c r="AC41" t="n">
        <v>163</v>
      </c>
      <c r="AD41" t="n">
        <v>196</v>
      </c>
      <c r="AE41" t="n">
        <v>170</v>
      </c>
      <c r="AF41" t="n">
        <v>2.1</v>
      </c>
      <c r="AG41" t="n">
        <v>6</v>
      </c>
      <c r="AH41" t="n">
        <v>1.8</v>
      </c>
      <c r="AI41" t="n">
        <v>2.4</v>
      </c>
      <c r="AJ41" t="n">
        <v>2.1</v>
      </c>
      <c r="AK41" t="n">
        <v>2.9</v>
      </c>
      <c r="AL41" t="n">
        <v>2</v>
      </c>
      <c r="AM41" t="n">
        <v>2</v>
      </c>
      <c r="AN41" t="n">
        <v>2.9</v>
      </c>
      <c r="AO41" t="n">
        <v>2.7</v>
      </c>
    </row>
    <row r="42">
      <c r="A42" s="50" t="s">
        <v>175</v>
      </c>
      <c r="B42" t="n">
        <v>114</v>
      </c>
      <c r="C42" t="n">
        <v>136</v>
      </c>
      <c r="D42" t="n">
        <v>155</v>
      </c>
      <c r="E42" t="n">
        <v>146</v>
      </c>
      <c r="F42" t="n">
        <v>139</v>
      </c>
      <c r="G42" t="n">
        <v>153</v>
      </c>
      <c r="H42" t="n">
        <v>164</v>
      </c>
      <c r="I42" t="n">
        <v>153</v>
      </c>
      <c r="J42" t="n">
        <v>122</v>
      </c>
      <c r="K42" t="n">
        <v>160</v>
      </c>
      <c r="L42" t="n">
        <v>47.7</v>
      </c>
      <c r="M42" t="n">
        <v>55.1</v>
      </c>
      <c r="N42" t="n">
        <v>61.1</v>
      </c>
      <c r="O42" t="n">
        <v>56.3</v>
      </c>
      <c r="P42" t="n">
        <v>52.4</v>
      </c>
      <c r="Q42" t="n">
        <v>56.7</v>
      </c>
      <c r="R42" t="n">
        <v>60</v>
      </c>
      <c r="S42" t="n">
        <v>55.3</v>
      </c>
      <c r="T42" t="n">
        <v>43.5</v>
      </c>
      <c r="U42" t="n">
        <v>56.2</v>
      </c>
      <c r="V42" t="n">
        <v>575</v>
      </c>
      <c r="W42" t="n">
        <v>467</v>
      </c>
      <c r="X42" t="n">
        <v>616</v>
      </c>
      <c r="Y42" t="n">
        <v>636</v>
      </c>
      <c r="Z42" t="n">
        <v>538</v>
      </c>
      <c r="AA42" t="n">
        <v>526</v>
      </c>
      <c r="AB42" t="n">
        <v>551</v>
      </c>
      <c r="AC42" t="n">
        <v>538</v>
      </c>
      <c r="AD42" t="n">
        <v>438</v>
      </c>
      <c r="AE42" t="n">
        <v>613</v>
      </c>
      <c r="AF42" t="n">
        <v>5</v>
      </c>
      <c r="AG42" t="n">
        <v>3.4</v>
      </c>
      <c r="AH42" t="n">
        <v>4</v>
      </c>
      <c r="AI42" t="n">
        <v>4.4</v>
      </c>
      <c r="AJ42" t="n">
        <v>3.9</v>
      </c>
      <c r="AK42" t="n">
        <v>3.4</v>
      </c>
      <c r="AL42" t="n">
        <v>3.4</v>
      </c>
      <c r="AM42" t="n">
        <v>3.5</v>
      </c>
      <c r="AN42" t="n">
        <v>3.6</v>
      </c>
      <c r="AO42" t="n">
        <v>3.8</v>
      </c>
    </row>
    <row r="43">
      <c r="A43" s="50" t="s">
        <v>176</v>
      </c>
      <c r="B43" t="n">
        <v>16</v>
      </c>
      <c r="C43" t="n">
        <v>19</v>
      </c>
      <c r="D43" t="n">
        <v>29</v>
      </c>
      <c r="E43" t="n">
        <v>27</v>
      </c>
      <c r="F43" t="n">
        <v>24</v>
      </c>
      <c r="G43" t="n">
        <v>28</v>
      </c>
      <c r="H43" t="n">
        <v>26</v>
      </c>
      <c r="I43" t="n">
        <v>19</v>
      </c>
      <c r="J43" t="n">
        <v>14</v>
      </c>
      <c r="K43" t="n">
        <v>20</v>
      </c>
      <c r="L43" t="n">
        <v>6.7</v>
      </c>
      <c r="M43" t="n">
        <v>7.7</v>
      </c>
      <c r="N43" t="n">
        <v>11.4</v>
      </c>
      <c r="O43" t="n">
        <v>10.4</v>
      </c>
      <c r="P43" t="n">
        <v>9</v>
      </c>
      <c r="Q43" t="n">
        <v>10.4</v>
      </c>
      <c r="R43" t="n">
        <v>9.5</v>
      </c>
      <c r="S43" t="n">
        <v>6.9</v>
      </c>
      <c r="T43" t="n">
        <v>5</v>
      </c>
      <c r="U43" t="n">
        <v>7</v>
      </c>
      <c r="V43" t="n">
        <v>94</v>
      </c>
      <c r="W43" t="n">
        <v>70</v>
      </c>
      <c r="X43" t="n">
        <v>183</v>
      </c>
      <c r="Y43" t="n">
        <v>159</v>
      </c>
      <c r="Z43" t="n">
        <v>141</v>
      </c>
      <c r="AA43" t="n">
        <v>132</v>
      </c>
      <c r="AB43" t="n">
        <v>76</v>
      </c>
      <c r="AC43" t="n">
        <v>92</v>
      </c>
      <c r="AD43" t="n">
        <v>118</v>
      </c>
      <c r="AE43" t="n">
        <v>51</v>
      </c>
      <c r="AF43" t="n">
        <v>5.9</v>
      </c>
      <c r="AG43" t="n">
        <v>3.7</v>
      </c>
      <c r="AH43" t="n">
        <v>6.3</v>
      </c>
      <c r="AI43" t="n">
        <v>5.9</v>
      </c>
      <c r="AJ43" t="n">
        <v>5.9</v>
      </c>
      <c r="AK43" t="n">
        <v>4.7</v>
      </c>
      <c r="AL43" t="n">
        <v>2.9</v>
      </c>
      <c r="AM43" t="n">
        <v>4.8</v>
      </c>
      <c r="AN43" t="n">
        <v>8.4</v>
      </c>
      <c r="AO43" t="n">
        <v>2.6</v>
      </c>
    </row>
    <row r="44">
      <c r="A44" s="50" t="s">
        <v>177</v>
      </c>
      <c r="B44" t="n">
        <v>17</v>
      </c>
      <c r="C44" t="n">
        <v>25</v>
      </c>
      <c r="D44" t="n">
        <v>29</v>
      </c>
      <c r="E44" t="n">
        <v>17</v>
      </c>
      <c r="F44" t="n">
        <v>24</v>
      </c>
      <c r="G44" t="n">
        <v>27</v>
      </c>
      <c r="H44" t="n">
        <v>25</v>
      </c>
      <c r="I44" t="n">
        <v>26</v>
      </c>
      <c r="J44" t="n">
        <v>38</v>
      </c>
      <c r="K44" t="n">
        <v>41</v>
      </c>
      <c r="L44" t="n">
        <v>7.1</v>
      </c>
      <c r="M44" t="n">
        <v>10.1</v>
      </c>
      <c r="N44" t="n">
        <v>11.4</v>
      </c>
      <c r="O44" t="n">
        <v>6.6</v>
      </c>
      <c r="P44" t="n">
        <v>9</v>
      </c>
      <c r="Q44" t="n">
        <v>10</v>
      </c>
      <c r="R44" t="n">
        <v>9.1</v>
      </c>
      <c r="S44" t="n">
        <v>9.4</v>
      </c>
      <c r="T44" t="n">
        <v>13.6</v>
      </c>
      <c r="U44" t="n">
        <v>14.4</v>
      </c>
      <c r="V44" t="n">
        <v>77</v>
      </c>
      <c r="W44" t="n">
        <v>77</v>
      </c>
      <c r="X44" t="n">
        <v>122</v>
      </c>
      <c r="Y44" t="n">
        <v>90</v>
      </c>
      <c r="Z44" t="n">
        <v>62</v>
      </c>
      <c r="AA44" t="n">
        <v>68</v>
      </c>
      <c r="AB44" t="n">
        <v>82</v>
      </c>
      <c r="AC44" t="n">
        <v>89</v>
      </c>
      <c r="AD44" t="n">
        <v>105</v>
      </c>
      <c r="AE44" t="n">
        <v>169</v>
      </c>
      <c r="AF44" t="n">
        <v>4.5</v>
      </c>
      <c r="AG44" t="n">
        <v>3.1</v>
      </c>
      <c r="AH44" t="n">
        <v>4.2</v>
      </c>
      <c r="AI44" t="n">
        <v>5.3</v>
      </c>
      <c r="AJ44" t="n">
        <v>2.6</v>
      </c>
      <c r="AK44" t="n">
        <v>2.5</v>
      </c>
      <c r="AL44" t="n">
        <v>3.3</v>
      </c>
      <c r="AM44" t="n">
        <v>3.4</v>
      </c>
      <c r="AN44" t="n">
        <v>2.8</v>
      </c>
      <c r="AO44" t="n">
        <v>4.1</v>
      </c>
    </row>
    <row r="45">
      <c r="A45" s="50" t="s">
        <v>178</v>
      </c>
      <c r="B45" t="n">
        <v>9</v>
      </c>
      <c r="C45" t="n">
        <v>7</v>
      </c>
      <c r="D45" t="n">
        <v>12</v>
      </c>
      <c r="E45" t="n">
        <v>17</v>
      </c>
      <c r="F45" t="n">
        <v>13</v>
      </c>
      <c r="G45" t="n">
        <v>9</v>
      </c>
      <c r="H45" t="n">
        <v>22</v>
      </c>
      <c r="I45" t="n">
        <v>19</v>
      </c>
      <c r="J45" t="n">
        <v>16</v>
      </c>
      <c r="K45" t="n">
        <v>23</v>
      </c>
      <c r="L45" t="n">
        <v>3.8</v>
      </c>
      <c r="M45" t="n">
        <v>2.8</v>
      </c>
      <c r="N45" t="n">
        <v>4.7</v>
      </c>
      <c r="O45" t="n">
        <v>6.6</v>
      </c>
      <c r="P45" t="n">
        <v>4.9</v>
      </c>
      <c r="Q45" t="n">
        <v>3.3</v>
      </c>
      <c r="R45" t="n">
        <v>8</v>
      </c>
      <c r="S45" t="n">
        <v>6.9</v>
      </c>
      <c r="T45" t="n">
        <v>5.7</v>
      </c>
      <c r="U45" t="n">
        <v>8.1</v>
      </c>
      <c r="V45" t="n">
        <v>36</v>
      </c>
      <c r="W45" t="n">
        <v>52</v>
      </c>
      <c r="X45" t="n">
        <v>35</v>
      </c>
      <c r="Y45" t="n">
        <v>112</v>
      </c>
      <c r="Z45" t="n">
        <v>25</v>
      </c>
      <c r="AA45" t="n">
        <v>35</v>
      </c>
      <c r="AB45" t="n">
        <v>125</v>
      </c>
      <c r="AC45" t="n">
        <v>52</v>
      </c>
      <c r="AD45" t="n">
        <v>62</v>
      </c>
      <c r="AE45" t="n">
        <v>71</v>
      </c>
      <c r="AF45" t="n">
        <v>4</v>
      </c>
      <c r="AG45" t="n">
        <v>7.4</v>
      </c>
      <c r="AH45" t="n">
        <v>2.9</v>
      </c>
      <c r="AI45" t="n">
        <v>6.6</v>
      </c>
      <c r="AJ45" t="n">
        <v>1.9</v>
      </c>
      <c r="AK45" t="n">
        <v>3.9</v>
      </c>
      <c r="AL45" t="n">
        <v>5.7</v>
      </c>
      <c r="AM45" t="n">
        <v>2.7</v>
      </c>
      <c r="AN45" t="n">
        <v>3.9</v>
      </c>
      <c r="AO45" t="n">
        <v>3.1</v>
      </c>
    </row>
    <row r="46">
      <c r="A46" s="50" t="s">
        <v>179</v>
      </c>
      <c r="B46" t="n">
        <v>44</v>
      </c>
      <c r="C46" t="n">
        <v>61</v>
      </c>
      <c r="D46" t="n">
        <v>65</v>
      </c>
      <c r="E46" t="n">
        <v>51</v>
      </c>
      <c r="F46" t="n">
        <v>51</v>
      </c>
      <c r="G46" t="n">
        <v>71</v>
      </c>
      <c r="H46" t="n">
        <v>59</v>
      </c>
      <c r="I46" t="n">
        <v>62</v>
      </c>
      <c r="J46" t="n">
        <v>42</v>
      </c>
      <c r="K46" t="n">
        <v>59</v>
      </c>
      <c r="L46" t="n">
        <v>18.4</v>
      </c>
      <c r="M46" t="n">
        <v>24.7</v>
      </c>
      <c r="N46" t="n">
        <v>25.6</v>
      </c>
      <c r="O46" t="n">
        <v>19.7</v>
      </c>
      <c r="P46" t="n">
        <v>19.2</v>
      </c>
      <c r="Q46" t="n">
        <v>26.3</v>
      </c>
      <c r="R46" t="n">
        <v>21.6</v>
      </c>
      <c r="S46" t="n">
        <v>22.4</v>
      </c>
      <c r="T46" t="n">
        <v>15</v>
      </c>
      <c r="U46" t="n">
        <v>20.7</v>
      </c>
      <c r="V46" t="n">
        <v>145</v>
      </c>
      <c r="W46" t="n">
        <v>228</v>
      </c>
      <c r="X46" t="n">
        <v>215</v>
      </c>
      <c r="Y46" t="n">
        <v>157</v>
      </c>
      <c r="Z46" t="n">
        <v>235</v>
      </c>
      <c r="AA46" t="n">
        <v>232</v>
      </c>
      <c r="AB46" t="n">
        <v>184</v>
      </c>
      <c r="AC46" t="n">
        <v>208</v>
      </c>
      <c r="AD46" t="n">
        <v>96</v>
      </c>
      <c r="AE46" t="n">
        <v>146</v>
      </c>
      <c r="AF46" t="n">
        <v>3.3</v>
      </c>
      <c r="AG46" t="n">
        <v>3.7</v>
      </c>
      <c r="AH46" t="n">
        <v>3.3</v>
      </c>
      <c r="AI46" t="n">
        <v>3.1</v>
      </c>
      <c r="AJ46" t="n">
        <v>4.6</v>
      </c>
      <c r="AK46" t="n">
        <v>3.3</v>
      </c>
      <c r="AL46" t="n">
        <v>3.1</v>
      </c>
      <c r="AM46" t="n">
        <v>3.4</v>
      </c>
      <c r="AN46" t="n">
        <v>2.3</v>
      </c>
      <c r="AO46" t="n">
        <v>2.5</v>
      </c>
    </row>
    <row r="47">
      <c r="A47" s="50" t="s">
        <v>180</v>
      </c>
      <c r="B47" t="n">
        <v>28</v>
      </c>
      <c r="C47" t="n">
        <v>24</v>
      </c>
      <c r="D47" t="n">
        <v>20</v>
      </c>
      <c r="E47" t="n">
        <v>34</v>
      </c>
      <c r="F47" t="n">
        <v>27</v>
      </c>
      <c r="G47" t="n">
        <v>18</v>
      </c>
      <c r="H47" t="n">
        <v>32</v>
      </c>
      <c r="I47" t="n">
        <v>27</v>
      </c>
      <c r="J47" t="n">
        <v>12</v>
      </c>
      <c r="K47" t="n">
        <v>17</v>
      </c>
      <c r="L47" t="n">
        <v>11.7</v>
      </c>
      <c r="M47" t="n">
        <v>9.7</v>
      </c>
      <c r="N47" t="n">
        <v>7.9</v>
      </c>
      <c r="O47" t="n">
        <v>13.1</v>
      </c>
      <c r="P47" t="n">
        <v>10.2</v>
      </c>
      <c r="Q47" t="n">
        <v>6.7</v>
      </c>
      <c r="R47" t="n">
        <v>11.7</v>
      </c>
      <c r="S47" t="n">
        <v>9.8</v>
      </c>
      <c r="T47" t="n">
        <v>4.3</v>
      </c>
      <c r="U47" t="n">
        <v>6</v>
      </c>
      <c r="V47" t="n">
        <v>223</v>
      </c>
      <c r="W47" t="n">
        <v>40</v>
      </c>
      <c r="X47" t="n">
        <v>61</v>
      </c>
      <c r="Y47" t="n">
        <v>118</v>
      </c>
      <c r="Z47" t="n">
        <v>75</v>
      </c>
      <c r="AA47" t="n">
        <v>59</v>
      </c>
      <c r="AB47" t="n">
        <v>84</v>
      </c>
      <c r="AC47" t="n">
        <v>97</v>
      </c>
      <c r="AD47" t="n">
        <v>57</v>
      </c>
      <c r="AE47" t="n">
        <v>176</v>
      </c>
      <c r="AF47" t="n">
        <v>8</v>
      </c>
      <c r="AG47" t="n">
        <v>1.7</v>
      </c>
      <c r="AH47" t="n">
        <v>3.1</v>
      </c>
      <c r="AI47" t="n">
        <v>3.5</v>
      </c>
      <c r="AJ47" t="n">
        <v>2.8</v>
      </c>
      <c r="AK47" t="n">
        <v>3.3</v>
      </c>
      <c r="AL47" t="n">
        <v>2.6</v>
      </c>
      <c r="AM47" t="n">
        <v>3.6</v>
      </c>
      <c r="AN47" t="n">
        <v>4.8</v>
      </c>
      <c r="AO47" t="n">
        <v>10.4</v>
      </c>
    </row>
    <row r="48">
      <c r="A48" s="50" t="s">
        <v>181</v>
      </c>
      <c r="B48" t="n">
        <v>132</v>
      </c>
      <c r="C48" t="n">
        <v>146</v>
      </c>
      <c r="D48" t="n">
        <v>136</v>
      </c>
      <c r="E48" t="n">
        <v>167</v>
      </c>
      <c r="F48" t="n">
        <v>170</v>
      </c>
      <c r="G48" t="n">
        <v>153</v>
      </c>
      <c r="H48" t="n">
        <v>170</v>
      </c>
      <c r="I48" t="n">
        <v>181</v>
      </c>
      <c r="J48" t="n">
        <v>91</v>
      </c>
      <c r="K48" t="n">
        <v>147</v>
      </c>
      <c r="L48" t="n">
        <v>80.5</v>
      </c>
      <c r="M48" t="n">
        <v>86.8</v>
      </c>
      <c r="N48" t="n">
        <v>78.5</v>
      </c>
      <c r="O48" t="n">
        <v>94.7</v>
      </c>
      <c r="P48" t="n">
        <v>95</v>
      </c>
      <c r="Q48" t="n">
        <v>83.8</v>
      </c>
      <c r="R48" t="n">
        <v>91.2</v>
      </c>
      <c r="S48" t="n">
        <v>94</v>
      </c>
      <c r="T48" t="n">
        <v>46.6</v>
      </c>
      <c r="U48" t="n">
        <v>73.4</v>
      </c>
      <c r="V48" t="n">
        <v>550</v>
      </c>
      <c r="W48" t="n">
        <v>778</v>
      </c>
      <c r="X48" t="n">
        <v>763</v>
      </c>
      <c r="Y48" t="n">
        <v>746</v>
      </c>
      <c r="Z48" t="n">
        <v>711</v>
      </c>
      <c r="AA48" t="n">
        <v>537</v>
      </c>
      <c r="AB48" t="n">
        <v>823</v>
      </c>
      <c r="AC48" t="n">
        <v>640</v>
      </c>
      <c r="AD48" t="n">
        <v>502</v>
      </c>
      <c r="AE48" t="n">
        <v>781</v>
      </c>
      <c r="AF48" t="n">
        <v>4.2</v>
      </c>
      <c r="AG48" t="n">
        <v>5.3</v>
      </c>
      <c r="AH48" t="n">
        <v>5.6</v>
      </c>
      <c r="AI48" t="n">
        <v>4.5</v>
      </c>
      <c r="AJ48" t="n">
        <v>4.2</v>
      </c>
      <c r="AK48" t="n">
        <v>3.5</v>
      </c>
      <c r="AL48" t="n">
        <v>4.8</v>
      </c>
      <c r="AM48" t="n">
        <v>3.5</v>
      </c>
      <c r="AN48" t="n">
        <v>5.5</v>
      </c>
      <c r="AO48" t="n">
        <v>5.3</v>
      </c>
    </row>
    <row r="49">
      <c r="A49" s="50" t="s">
        <v>182</v>
      </c>
      <c r="B49" t="n">
        <v>30</v>
      </c>
      <c r="C49" t="n">
        <v>32</v>
      </c>
      <c r="D49" t="n">
        <v>35</v>
      </c>
      <c r="E49" t="n">
        <v>35</v>
      </c>
      <c r="F49" t="n">
        <v>46</v>
      </c>
      <c r="G49" t="n">
        <v>21</v>
      </c>
      <c r="H49" t="n">
        <v>32</v>
      </c>
      <c r="I49" t="n">
        <v>40</v>
      </c>
      <c r="J49" t="n">
        <v>12</v>
      </c>
      <c r="K49" t="n">
        <v>24</v>
      </c>
      <c r="L49" t="n">
        <v>18.3</v>
      </c>
      <c r="M49" t="n">
        <v>19</v>
      </c>
      <c r="N49" t="n">
        <v>20.2</v>
      </c>
      <c r="O49" t="n">
        <v>19.9</v>
      </c>
      <c r="P49" t="n">
        <v>25.7</v>
      </c>
      <c r="Q49" t="n">
        <v>11.5</v>
      </c>
      <c r="R49" t="n">
        <v>17.2</v>
      </c>
      <c r="S49" t="n">
        <v>20.8</v>
      </c>
      <c r="T49" t="n">
        <v>6.1</v>
      </c>
      <c r="U49" t="n">
        <v>12</v>
      </c>
      <c r="V49" t="n">
        <v>127</v>
      </c>
      <c r="W49" t="n">
        <v>266</v>
      </c>
      <c r="X49" t="n">
        <v>236</v>
      </c>
      <c r="Y49" t="n">
        <v>264</v>
      </c>
      <c r="Z49" t="n">
        <v>208</v>
      </c>
      <c r="AA49" t="n">
        <v>97</v>
      </c>
      <c r="AB49" t="n">
        <v>118</v>
      </c>
      <c r="AC49" t="n">
        <v>117</v>
      </c>
      <c r="AD49" t="n">
        <v>86</v>
      </c>
      <c r="AE49" t="n">
        <v>150</v>
      </c>
      <c r="AF49" t="n">
        <v>4.2</v>
      </c>
      <c r="AG49" t="n">
        <v>8.3</v>
      </c>
      <c r="AH49" t="n">
        <v>6.7</v>
      </c>
      <c r="AI49" t="n">
        <v>7.5</v>
      </c>
      <c r="AJ49" t="n">
        <v>4.5</v>
      </c>
      <c r="AK49" t="n">
        <v>4.6</v>
      </c>
      <c r="AL49" t="n">
        <v>3.7</v>
      </c>
      <c r="AM49" t="n">
        <v>2.9</v>
      </c>
      <c r="AN49" t="n">
        <v>7.2</v>
      </c>
      <c r="AO49" t="n">
        <v>6.3</v>
      </c>
    </row>
    <row r="50">
      <c r="A50" s="50" t="s">
        <v>183</v>
      </c>
      <c r="B50" t="n">
        <v>9</v>
      </c>
      <c r="C50" t="n">
        <v>7</v>
      </c>
      <c r="D50" t="n">
        <v>15</v>
      </c>
      <c r="E50" t="n">
        <v>9</v>
      </c>
      <c r="F50" t="n">
        <v>10</v>
      </c>
      <c r="G50" t="n">
        <v>14</v>
      </c>
      <c r="H50" t="n">
        <v>12</v>
      </c>
      <c r="I50" t="n">
        <v>9</v>
      </c>
      <c r="J50" t="n">
        <v>18</v>
      </c>
      <c r="K50" t="n">
        <v>14</v>
      </c>
      <c r="L50" t="n">
        <v>5.5</v>
      </c>
      <c r="M50" t="n">
        <v>4.2</v>
      </c>
      <c r="N50" t="n">
        <v>8.7</v>
      </c>
      <c r="O50" t="n">
        <v>5.1</v>
      </c>
      <c r="P50" t="n">
        <v>5.6</v>
      </c>
      <c r="Q50" t="n">
        <v>7.7</v>
      </c>
      <c r="R50" t="n">
        <v>6.4</v>
      </c>
      <c r="S50" t="n">
        <v>4.7</v>
      </c>
      <c r="T50" t="n">
        <v>9.2</v>
      </c>
      <c r="U50" t="n">
        <v>7</v>
      </c>
      <c r="V50" t="n">
        <v>32</v>
      </c>
      <c r="W50" t="n">
        <v>25</v>
      </c>
      <c r="X50" t="n">
        <v>50</v>
      </c>
      <c r="Y50" t="n">
        <v>28</v>
      </c>
      <c r="Z50" t="n">
        <v>52</v>
      </c>
      <c r="AA50" t="n">
        <v>49</v>
      </c>
      <c r="AB50" t="n">
        <v>331</v>
      </c>
      <c r="AC50" t="n">
        <v>105</v>
      </c>
      <c r="AD50" t="n">
        <v>179</v>
      </c>
      <c r="AE50" t="n">
        <v>56</v>
      </c>
      <c r="AF50" t="n">
        <v>3.6</v>
      </c>
      <c r="AG50" t="n">
        <v>3.6</v>
      </c>
      <c r="AH50" t="n">
        <v>3.3</v>
      </c>
      <c r="AI50" t="n">
        <v>3.1</v>
      </c>
      <c r="AJ50" t="n">
        <v>5.2</v>
      </c>
      <c r="AK50" t="n">
        <v>3.5</v>
      </c>
      <c r="AL50" t="n">
        <v>27.6</v>
      </c>
      <c r="AM50" t="n">
        <v>11.7</v>
      </c>
      <c r="AN50" t="n">
        <v>9.9</v>
      </c>
      <c r="AO50" t="n">
        <v>4</v>
      </c>
    </row>
    <row r="51">
      <c r="A51" s="50" t="s">
        <v>184</v>
      </c>
      <c r="B51" t="n">
        <v>2</v>
      </c>
      <c r="C51" t="n">
        <v>2</v>
      </c>
      <c r="D51" t="n">
        <v>0</v>
      </c>
      <c r="E51" t="n">
        <v>6</v>
      </c>
      <c r="F51" t="n">
        <v>4</v>
      </c>
      <c r="G51" t="n">
        <v>5</v>
      </c>
      <c r="H51" t="n">
        <v>6</v>
      </c>
      <c r="I51" t="n">
        <v>8</v>
      </c>
      <c r="J51" t="n">
        <v>5</v>
      </c>
      <c r="K51" t="n">
        <v>2</v>
      </c>
      <c r="L51" t="n">
        <v>1.2</v>
      </c>
      <c r="M51" t="n">
        <v>1.2</v>
      </c>
      <c r="N51" t="n">
        <v>0</v>
      </c>
      <c r="O51" t="n">
        <v>3.4</v>
      </c>
      <c r="P51" t="n">
        <v>2.2</v>
      </c>
      <c r="Q51" t="n">
        <v>2.7</v>
      </c>
      <c r="R51" t="n">
        <v>3.2</v>
      </c>
      <c r="S51" t="n">
        <v>4.2</v>
      </c>
      <c r="T51" t="n">
        <v>2.6</v>
      </c>
      <c r="U51" t="n">
        <v>1</v>
      </c>
      <c r="V51" t="n">
        <v>12</v>
      </c>
      <c r="W51" t="n">
        <v>108</v>
      </c>
      <c r="X51" t="n">
        <v>0</v>
      </c>
      <c r="Y51" t="n">
        <v>35</v>
      </c>
      <c r="Z51" t="n">
        <v>12</v>
      </c>
      <c r="AA51" t="n">
        <v>10</v>
      </c>
      <c r="AB51" t="n">
        <v>19</v>
      </c>
      <c r="AC51" t="n">
        <v>27</v>
      </c>
      <c r="AD51" t="n">
        <v>12</v>
      </c>
      <c r="AE51" t="n">
        <v>2</v>
      </c>
      <c r="AF51" t="n">
        <v>6</v>
      </c>
      <c r="AG51" t="n">
        <v>54</v>
      </c>
      <c r="AH51" t="n">
        <v>0</v>
      </c>
      <c r="AI51" t="n">
        <v>5.8</v>
      </c>
      <c r="AJ51" t="n">
        <v>3</v>
      </c>
      <c r="AK51" t="n">
        <v>2</v>
      </c>
      <c r="AL51" t="n">
        <v>3.2</v>
      </c>
      <c r="AM51" t="n">
        <v>3.4</v>
      </c>
      <c r="AN51" t="n">
        <v>2.4</v>
      </c>
      <c r="AO51" t="n">
        <v>1</v>
      </c>
    </row>
    <row r="52">
      <c r="A52" s="50" t="s">
        <v>185</v>
      </c>
      <c r="B52" t="n">
        <v>75</v>
      </c>
      <c r="C52" t="n">
        <v>70</v>
      </c>
      <c r="D52" t="n">
        <v>59</v>
      </c>
      <c r="E52" t="n">
        <v>91</v>
      </c>
      <c r="F52" t="n">
        <v>83</v>
      </c>
      <c r="G52" t="n">
        <v>80</v>
      </c>
      <c r="H52" t="n">
        <v>95</v>
      </c>
      <c r="I52" t="n">
        <v>93</v>
      </c>
      <c r="J52" t="n">
        <v>46</v>
      </c>
      <c r="K52" t="n">
        <v>79</v>
      </c>
      <c r="L52" t="n">
        <v>45.7</v>
      </c>
      <c r="M52" t="n">
        <v>41.6</v>
      </c>
      <c r="N52" t="n">
        <v>34.1</v>
      </c>
      <c r="O52" t="n">
        <v>51.6</v>
      </c>
      <c r="P52" t="n">
        <v>46.4</v>
      </c>
      <c r="Q52" t="n">
        <v>43.8</v>
      </c>
      <c r="R52" t="n">
        <v>50.9</v>
      </c>
      <c r="S52" t="n">
        <v>48.3</v>
      </c>
      <c r="T52" t="n">
        <v>23.5</v>
      </c>
      <c r="U52" t="n">
        <v>39.5</v>
      </c>
      <c r="V52" t="n">
        <v>299</v>
      </c>
      <c r="W52" t="n">
        <v>257</v>
      </c>
      <c r="X52" t="n">
        <v>327</v>
      </c>
      <c r="Y52" t="n">
        <v>327</v>
      </c>
      <c r="Z52" t="n">
        <v>246</v>
      </c>
      <c r="AA52" t="n">
        <v>290</v>
      </c>
      <c r="AB52" t="n">
        <v>279</v>
      </c>
      <c r="AC52" t="n">
        <v>294</v>
      </c>
      <c r="AD52" t="n">
        <v>210</v>
      </c>
      <c r="AE52" t="n">
        <v>415</v>
      </c>
      <c r="AF52" t="n">
        <v>4</v>
      </c>
      <c r="AG52" t="n">
        <v>3.7</v>
      </c>
      <c r="AH52" t="n">
        <v>5.5</v>
      </c>
      <c r="AI52" t="n">
        <v>3.6</v>
      </c>
      <c r="AJ52" t="n">
        <v>3</v>
      </c>
      <c r="AK52" t="n">
        <v>3.6</v>
      </c>
      <c r="AL52" t="n">
        <v>2.9</v>
      </c>
      <c r="AM52" t="n">
        <v>3.2</v>
      </c>
      <c r="AN52" t="n">
        <v>4.6</v>
      </c>
      <c r="AO52" t="n">
        <v>5.3</v>
      </c>
    </row>
    <row r="53">
      <c r="A53" s="50" t="s">
        <v>186</v>
      </c>
      <c r="B53" t="n">
        <v>16</v>
      </c>
      <c r="C53" t="n">
        <v>35</v>
      </c>
      <c r="D53" t="n">
        <v>27</v>
      </c>
      <c r="E53" t="n">
        <v>26</v>
      </c>
      <c r="F53" t="n">
        <v>27</v>
      </c>
      <c r="G53" t="n">
        <v>33</v>
      </c>
      <c r="H53" t="n">
        <v>25</v>
      </c>
      <c r="I53" t="n">
        <v>31</v>
      </c>
      <c r="J53" t="n">
        <v>10</v>
      </c>
      <c r="K53" t="n">
        <v>28</v>
      </c>
      <c r="L53" t="n">
        <v>9.8</v>
      </c>
      <c r="M53" t="n">
        <v>20.8</v>
      </c>
      <c r="N53" t="n">
        <v>15.6</v>
      </c>
      <c r="O53" t="n">
        <v>14.7</v>
      </c>
      <c r="P53" t="n">
        <v>15.1</v>
      </c>
      <c r="Q53" t="n">
        <v>18.1</v>
      </c>
      <c r="R53" t="n">
        <v>13.4</v>
      </c>
      <c r="S53" t="n">
        <v>16.1</v>
      </c>
      <c r="T53" t="n">
        <v>5.1</v>
      </c>
      <c r="U53" t="n">
        <v>14</v>
      </c>
      <c r="V53" t="n">
        <v>80</v>
      </c>
      <c r="W53" t="n">
        <v>122</v>
      </c>
      <c r="X53" t="n">
        <v>150</v>
      </c>
      <c r="Y53" t="n">
        <v>92</v>
      </c>
      <c r="Z53" t="n">
        <v>193</v>
      </c>
      <c r="AA53" t="n">
        <v>91</v>
      </c>
      <c r="AB53" t="n">
        <v>76</v>
      </c>
      <c r="AC53" t="n">
        <v>97</v>
      </c>
      <c r="AD53" t="n">
        <v>15</v>
      </c>
      <c r="AE53" t="n">
        <v>158</v>
      </c>
      <c r="AF53" t="n">
        <v>5</v>
      </c>
      <c r="AG53" t="n">
        <v>3.5</v>
      </c>
      <c r="AH53" t="n">
        <v>5.6</v>
      </c>
      <c r="AI53" t="n">
        <v>3.5</v>
      </c>
      <c r="AJ53" t="n">
        <v>7.1</v>
      </c>
      <c r="AK53" t="n">
        <v>2.8</v>
      </c>
      <c r="AL53" t="n">
        <v>3</v>
      </c>
      <c r="AM53" t="n">
        <v>3.1</v>
      </c>
      <c r="AN53" t="n">
        <v>1.5</v>
      </c>
      <c r="AO53" t="n">
        <v>5.6</v>
      </c>
    </row>
    <row r="54">
      <c r="A54" s="50" t="s">
        <v>187</v>
      </c>
      <c r="B54" t="n">
        <v>1659</v>
      </c>
      <c r="C54" t="n">
        <v>1747</v>
      </c>
      <c r="D54" t="n">
        <v>1657</v>
      </c>
      <c r="E54" t="n">
        <v>1760</v>
      </c>
      <c r="F54" t="n">
        <v>1809</v>
      </c>
      <c r="G54" t="n">
        <v>1652</v>
      </c>
      <c r="H54" t="n">
        <v>1840</v>
      </c>
      <c r="I54" t="n">
        <v>1800</v>
      </c>
      <c r="J54" t="n">
        <v>1547</v>
      </c>
      <c r="K54" t="n">
        <v>1618</v>
      </c>
      <c r="L54" t="n">
        <v>79.9</v>
      </c>
      <c r="M54" t="n">
        <v>83.6</v>
      </c>
      <c r="N54" t="n">
        <v>78.9</v>
      </c>
      <c r="O54" t="n">
        <v>83.3</v>
      </c>
      <c r="P54" t="n">
        <v>84.9</v>
      </c>
      <c r="Q54" t="n">
        <v>77.1</v>
      </c>
      <c r="R54" t="n">
        <v>85.6</v>
      </c>
      <c r="S54" t="n">
        <v>83.2</v>
      </c>
      <c r="T54" t="n">
        <v>71.4</v>
      </c>
      <c r="U54" t="n">
        <v>74.4</v>
      </c>
      <c r="V54" t="n">
        <v>5091</v>
      </c>
      <c r="W54" t="n">
        <v>6001</v>
      </c>
      <c r="X54" t="n">
        <v>5136</v>
      </c>
      <c r="Y54" t="n">
        <v>5138</v>
      </c>
      <c r="Z54" t="n">
        <v>5066</v>
      </c>
      <c r="AA54" t="n">
        <v>3929</v>
      </c>
      <c r="AB54" t="n">
        <v>4732</v>
      </c>
      <c r="AC54" t="n">
        <v>4327</v>
      </c>
      <c r="AD54" t="n">
        <v>4181</v>
      </c>
      <c r="AE54" t="n">
        <v>4612</v>
      </c>
      <c r="AF54" t="n">
        <v>3.1</v>
      </c>
      <c r="AG54" t="n">
        <v>3.4</v>
      </c>
      <c r="AH54" t="n">
        <v>3.1</v>
      </c>
      <c r="AI54" t="n">
        <v>2.9</v>
      </c>
      <c r="AJ54" t="n">
        <v>2.8</v>
      </c>
      <c r="AK54" t="n">
        <v>2.4</v>
      </c>
      <c r="AL54" t="n">
        <v>2.6</v>
      </c>
      <c r="AM54" t="n">
        <v>2.4</v>
      </c>
      <c r="AN54" t="n">
        <v>2.7</v>
      </c>
      <c r="AO54" t="n">
        <v>2.9</v>
      </c>
    </row>
    <row r="55">
      <c r="A55" s="50" t="s">
        <v>188</v>
      </c>
      <c r="B55" t="n">
        <v>207</v>
      </c>
      <c r="C55" t="n">
        <v>227</v>
      </c>
      <c r="D55" t="n">
        <v>214</v>
      </c>
      <c r="E55" t="n">
        <v>229</v>
      </c>
      <c r="F55" t="n">
        <v>235</v>
      </c>
      <c r="G55" t="n">
        <v>197</v>
      </c>
      <c r="H55" t="n">
        <v>211</v>
      </c>
      <c r="I55" t="n">
        <v>215</v>
      </c>
      <c r="J55" t="n">
        <v>119</v>
      </c>
      <c r="K55" t="n">
        <v>161</v>
      </c>
      <c r="L55" t="n">
        <v>10</v>
      </c>
      <c r="M55" t="n">
        <v>10.9</v>
      </c>
      <c r="N55" t="n">
        <v>10.2</v>
      </c>
      <c r="O55" t="n">
        <v>10.8</v>
      </c>
      <c r="P55" t="n">
        <v>11</v>
      </c>
      <c r="Q55" t="n">
        <v>9.2</v>
      </c>
      <c r="R55" t="n">
        <v>9.8</v>
      </c>
      <c r="S55" t="n">
        <v>9.9</v>
      </c>
      <c r="T55" t="n">
        <v>5.5</v>
      </c>
      <c r="U55" t="n">
        <v>7.4</v>
      </c>
      <c r="V55" t="n">
        <v>742</v>
      </c>
      <c r="W55" t="n">
        <v>968</v>
      </c>
      <c r="X55" t="n">
        <v>927</v>
      </c>
      <c r="Y55" t="n">
        <v>921</v>
      </c>
      <c r="Z55" t="n">
        <v>892</v>
      </c>
      <c r="AA55" t="n">
        <v>607</v>
      </c>
      <c r="AB55" t="n">
        <v>632</v>
      </c>
      <c r="AC55" t="n">
        <v>723</v>
      </c>
      <c r="AD55" t="n">
        <v>471</v>
      </c>
      <c r="AE55" t="n">
        <v>608</v>
      </c>
      <c r="AF55" t="n">
        <v>3.6</v>
      </c>
      <c r="AG55" t="n">
        <v>4.3</v>
      </c>
      <c r="AH55" t="n">
        <v>4.3</v>
      </c>
      <c r="AI55" t="n">
        <v>4</v>
      </c>
      <c r="AJ55" t="n">
        <v>3.8</v>
      </c>
      <c r="AK55" t="n">
        <v>3.1</v>
      </c>
      <c r="AL55" t="n">
        <v>3</v>
      </c>
      <c r="AM55" t="n">
        <v>3.4</v>
      </c>
      <c r="AN55" t="n">
        <v>4</v>
      </c>
      <c r="AO55" t="n">
        <v>3.8</v>
      </c>
    </row>
    <row r="56">
      <c r="A56" s="50" t="s">
        <v>189</v>
      </c>
      <c r="B56" t="n">
        <v>229</v>
      </c>
      <c r="C56" t="n">
        <v>310</v>
      </c>
      <c r="D56" t="n">
        <v>332</v>
      </c>
      <c r="E56" t="n">
        <v>321</v>
      </c>
      <c r="F56" t="n">
        <v>312</v>
      </c>
      <c r="G56" t="n">
        <v>313</v>
      </c>
      <c r="H56" t="n">
        <v>360</v>
      </c>
      <c r="I56" t="n">
        <v>353</v>
      </c>
      <c r="J56" t="n">
        <v>556</v>
      </c>
      <c r="K56" t="n">
        <v>427</v>
      </c>
      <c r="L56" t="n">
        <v>11</v>
      </c>
      <c r="M56" t="n">
        <v>14.8</v>
      </c>
      <c r="N56" t="n">
        <v>15.8</v>
      </c>
      <c r="O56" t="n">
        <v>15.2</v>
      </c>
      <c r="P56" t="n">
        <v>14.6</v>
      </c>
      <c r="Q56" t="n">
        <v>14.6</v>
      </c>
      <c r="R56" t="n">
        <v>16.7</v>
      </c>
      <c r="S56" t="n">
        <v>16.3</v>
      </c>
      <c r="T56" t="n">
        <v>25.7</v>
      </c>
      <c r="U56" t="n">
        <v>19.6</v>
      </c>
      <c r="V56" t="n">
        <v>562</v>
      </c>
      <c r="W56" t="n">
        <v>685</v>
      </c>
      <c r="X56" t="n">
        <v>1225</v>
      </c>
      <c r="Y56" t="n">
        <v>688</v>
      </c>
      <c r="Z56" t="n">
        <v>701</v>
      </c>
      <c r="AA56" t="n">
        <v>685</v>
      </c>
      <c r="AB56" t="n">
        <v>954</v>
      </c>
      <c r="AC56" t="n">
        <v>804</v>
      </c>
      <c r="AD56" t="n">
        <v>1566</v>
      </c>
      <c r="AE56" t="n">
        <v>961</v>
      </c>
      <c r="AF56" t="n">
        <v>2.5</v>
      </c>
      <c r="AG56" t="n">
        <v>2.2</v>
      </c>
      <c r="AH56" t="n">
        <v>3.7</v>
      </c>
      <c r="AI56" t="n">
        <v>2.1</v>
      </c>
      <c r="AJ56" t="n">
        <v>2.2</v>
      </c>
      <c r="AK56" t="n">
        <v>2.2</v>
      </c>
      <c r="AL56" t="n">
        <v>2.7</v>
      </c>
      <c r="AM56" t="n">
        <v>2.3</v>
      </c>
      <c r="AN56" t="n">
        <v>2.8</v>
      </c>
      <c r="AO56" t="n">
        <v>2.3</v>
      </c>
    </row>
    <row r="57">
      <c r="A57" s="50" t="s">
        <v>190</v>
      </c>
      <c r="B57" t="n">
        <v>345</v>
      </c>
      <c r="C57" t="n">
        <v>340</v>
      </c>
      <c r="D57" t="n">
        <v>337</v>
      </c>
      <c r="E57" t="n">
        <v>360</v>
      </c>
      <c r="F57" t="n">
        <v>428</v>
      </c>
      <c r="G57" t="n">
        <v>366</v>
      </c>
      <c r="H57" t="n">
        <v>399</v>
      </c>
      <c r="I57" t="n">
        <v>370</v>
      </c>
      <c r="J57" t="n">
        <v>287</v>
      </c>
      <c r="K57" t="n">
        <v>361</v>
      </c>
      <c r="L57" t="n">
        <v>16.6</v>
      </c>
      <c r="M57" t="n">
        <v>16.3</v>
      </c>
      <c r="N57" t="n">
        <v>16</v>
      </c>
      <c r="O57" t="n">
        <v>17</v>
      </c>
      <c r="P57" t="n">
        <v>20.1</v>
      </c>
      <c r="Q57" t="n">
        <v>17.1</v>
      </c>
      <c r="R57" t="n">
        <v>18.6</v>
      </c>
      <c r="S57" t="n">
        <v>17.1</v>
      </c>
      <c r="T57" t="n">
        <v>13.2</v>
      </c>
      <c r="U57" t="n">
        <v>16.6</v>
      </c>
      <c r="V57" t="n">
        <v>1042</v>
      </c>
      <c r="W57" t="n">
        <v>1180</v>
      </c>
      <c r="X57" t="n">
        <v>1045</v>
      </c>
      <c r="Y57" t="n">
        <v>1165</v>
      </c>
      <c r="Z57" t="n">
        <v>1353</v>
      </c>
      <c r="AA57" t="n">
        <v>872</v>
      </c>
      <c r="AB57" t="n">
        <v>1106</v>
      </c>
      <c r="AC57" t="n">
        <v>930</v>
      </c>
      <c r="AD57" t="n">
        <v>743</v>
      </c>
      <c r="AE57" t="n">
        <v>932</v>
      </c>
      <c r="AF57" t="n">
        <v>3</v>
      </c>
      <c r="AG57" t="n">
        <v>3.5</v>
      </c>
      <c r="AH57" t="n">
        <v>3.1</v>
      </c>
      <c r="AI57" t="n">
        <v>3.2</v>
      </c>
      <c r="AJ57" t="n">
        <v>3.2</v>
      </c>
      <c r="AK57" t="n">
        <v>2.4</v>
      </c>
      <c r="AL57" t="n">
        <v>2.8</v>
      </c>
      <c r="AM57" t="n">
        <v>2.5</v>
      </c>
      <c r="AN57" t="n">
        <v>2.6</v>
      </c>
      <c r="AO57" t="n">
        <v>2.6</v>
      </c>
    </row>
    <row r="58">
      <c r="A58" s="50" t="s">
        <v>191</v>
      </c>
      <c r="B58" t="n">
        <v>635</v>
      </c>
      <c r="C58" t="n">
        <v>592</v>
      </c>
      <c r="D58" t="n">
        <v>541</v>
      </c>
      <c r="E58" t="n">
        <v>611</v>
      </c>
      <c r="F58" t="n">
        <v>598</v>
      </c>
      <c r="G58" t="n">
        <v>579</v>
      </c>
      <c r="H58" t="n">
        <v>615</v>
      </c>
      <c r="I58" t="n">
        <v>616</v>
      </c>
      <c r="J58" t="n">
        <v>423</v>
      </c>
      <c r="K58" t="n">
        <v>488</v>
      </c>
      <c r="L58" t="n">
        <v>30.6</v>
      </c>
      <c r="M58" t="n">
        <v>28.3</v>
      </c>
      <c r="N58" t="n">
        <v>25.8</v>
      </c>
      <c r="O58" t="n">
        <v>28.9</v>
      </c>
      <c r="P58" t="n">
        <v>28.1</v>
      </c>
      <c r="Q58" t="n">
        <v>27</v>
      </c>
      <c r="R58" t="n">
        <v>28.6</v>
      </c>
      <c r="S58" t="n">
        <v>28.5</v>
      </c>
      <c r="T58" t="n">
        <v>19.5</v>
      </c>
      <c r="U58" t="n">
        <v>22.4</v>
      </c>
      <c r="V58" t="n">
        <v>1706</v>
      </c>
      <c r="W58" t="n">
        <v>1807</v>
      </c>
      <c r="X58" t="n">
        <v>1358</v>
      </c>
      <c r="Y58" t="n">
        <v>1526</v>
      </c>
      <c r="Z58" t="n">
        <v>1436</v>
      </c>
      <c r="AA58" t="n">
        <v>1279</v>
      </c>
      <c r="AB58" t="n">
        <v>1508</v>
      </c>
      <c r="AC58" t="n">
        <v>1293</v>
      </c>
      <c r="AD58" t="n">
        <v>995</v>
      </c>
      <c r="AE58" t="n">
        <v>1467</v>
      </c>
      <c r="AF58" t="n">
        <v>2.7</v>
      </c>
      <c r="AG58" t="n">
        <v>3.1</v>
      </c>
      <c r="AH58" t="n">
        <v>2.5</v>
      </c>
      <c r="AI58" t="n">
        <v>2.5</v>
      </c>
      <c r="AJ58" t="n">
        <v>2.4</v>
      </c>
      <c r="AK58" t="n">
        <v>2.2</v>
      </c>
      <c r="AL58" t="n">
        <v>2.5</v>
      </c>
      <c r="AM58" t="n">
        <v>2.1</v>
      </c>
      <c r="AN58" t="n">
        <v>2.4</v>
      </c>
      <c r="AO58" t="n">
        <v>3</v>
      </c>
    </row>
    <row r="59">
      <c r="A59" s="50" t="s">
        <v>192</v>
      </c>
      <c r="B59" t="n">
        <v>243</v>
      </c>
      <c r="C59" t="n">
        <v>278</v>
      </c>
      <c r="D59" t="n">
        <v>233</v>
      </c>
      <c r="E59" t="n">
        <v>239</v>
      </c>
      <c r="F59" t="n">
        <v>236</v>
      </c>
      <c r="G59" t="n">
        <v>197</v>
      </c>
      <c r="H59" t="n">
        <v>255</v>
      </c>
      <c r="I59" t="n">
        <v>246</v>
      </c>
      <c r="J59" t="n">
        <v>162</v>
      </c>
      <c r="K59" t="n">
        <v>181</v>
      </c>
      <c r="L59" t="n">
        <v>11.7</v>
      </c>
      <c r="M59" t="n">
        <v>13.3</v>
      </c>
      <c r="N59" t="n">
        <v>11.1</v>
      </c>
      <c r="O59" t="n">
        <v>11.3</v>
      </c>
      <c r="P59" t="n">
        <v>11.1</v>
      </c>
      <c r="Q59" t="n">
        <v>9.2</v>
      </c>
      <c r="R59" t="n">
        <v>11.9</v>
      </c>
      <c r="S59" t="n">
        <v>11.4</v>
      </c>
      <c r="T59" t="n">
        <v>7.5</v>
      </c>
      <c r="U59" t="n">
        <v>8.3</v>
      </c>
      <c r="V59" t="n">
        <v>1039</v>
      </c>
      <c r="W59" t="n">
        <v>1361</v>
      </c>
      <c r="X59" t="n">
        <v>581</v>
      </c>
      <c r="Y59" t="n">
        <v>838</v>
      </c>
      <c r="Z59" t="n">
        <v>684</v>
      </c>
      <c r="AA59" t="n">
        <v>486</v>
      </c>
      <c r="AB59" t="n">
        <v>532</v>
      </c>
      <c r="AC59" t="n">
        <v>577</v>
      </c>
      <c r="AD59" t="n">
        <v>406</v>
      </c>
      <c r="AE59" t="n">
        <v>644</v>
      </c>
      <c r="AF59" t="n">
        <v>4.3</v>
      </c>
      <c r="AG59" t="n">
        <v>4.9</v>
      </c>
      <c r="AH59" t="n">
        <v>2.5</v>
      </c>
      <c r="AI59" t="n">
        <v>3.5</v>
      </c>
      <c r="AJ59" t="n">
        <v>2.9</v>
      </c>
      <c r="AK59" t="n">
        <v>2.5</v>
      </c>
      <c r="AL59" t="n">
        <v>2.1</v>
      </c>
      <c r="AM59" t="n">
        <v>2.3</v>
      </c>
      <c r="AN59" t="n">
        <v>2.5</v>
      </c>
      <c r="AO59" t="n">
        <v>3.6</v>
      </c>
    </row>
    <row r="60">
      <c r="A60" s="50" t="s">
        <v>193</v>
      </c>
      <c r="B60" t="n">
        <v>1917</v>
      </c>
      <c r="C60" t="n">
        <v>2012</v>
      </c>
      <c r="D60" t="n">
        <v>1898</v>
      </c>
      <c r="E60" t="n">
        <v>1994</v>
      </c>
      <c r="F60" t="n">
        <v>2020</v>
      </c>
      <c r="G60" t="n">
        <v>1827</v>
      </c>
      <c r="H60" t="n">
        <v>2030</v>
      </c>
      <c r="I60" t="n">
        <v>1993</v>
      </c>
      <c r="J60" t="n">
        <v>1725</v>
      </c>
      <c r="K60" t="n">
        <v>1764</v>
      </c>
      <c r="L60" t="n">
        <v>74.4</v>
      </c>
      <c r="M60" t="n">
        <v>77.8</v>
      </c>
      <c r="N60" t="n">
        <v>73.1</v>
      </c>
      <c r="O60" t="n">
        <v>76.4</v>
      </c>
      <c r="P60" t="n">
        <v>76.9</v>
      </c>
      <c r="Q60" t="n">
        <v>69.2</v>
      </c>
      <c r="R60" t="n">
        <v>76.6</v>
      </c>
      <c r="S60" t="n">
        <v>74.8</v>
      </c>
      <c r="T60" t="n">
        <v>64.7</v>
      </c>
      <c r="U60" t="n">
        <v>66</v>
      </c>
      <c r="V60" t="n">
        <v>5490</v>
      </c>
      <c r="W60" t="n">
        <v>6424</v>
      </c>
      <c r="X60" t="n">
        <v>5531</v>
      </c>
      <c r="Y60" t="n">
        <v>5558</v>
      </c>
      <c r="Z60" t="n">
        <v>5380</v>
      </c>
      <c r="AA60" t="n">
        <v>4185</v>
      </c>
      <c r="AB60" t="n">
        <v>4972</v>
      </c>
      <c r="AC60" t="n">
        <v>4783</v>
      </c>
      <c r="AD60" t="n">
        <v>4381</v>
      </c>
      <c r="AE60" t="n">
        <v>4819</v>
      </c>
      <c r="AF60" t="n">
        <v>2.9</v>
      </c>
      <c r="AG60" t="n">
        <v>3.2</v>
      </c>
      <c r="AH60" t="n">
        <v>2.9</v>
      </c>
      <c r="AI60" t="n">
        <v>2.8</v>
      </c>
      <c r="AJ60" t="n">
        <v>2.7</v>
      </c>
      <c r="AK60" t="n">
        <v>2.3</v>
      </c>
      <c r="AL60" t="n">
        <v>2.4</v>
      </c>
      <c r="AM60" t="n">
        <v>2.4</v>
      </c>
      <c r="AN60" t="n">
        <v>2.5</v>
      </c>
      <c r="AO60" t="n">
        <v>2.7</v>
      </c>
    </row>
    <row r="61">
      <c r="A61" s="50" t="s">
        <v>194</v>
      </c>
      <c r="B61" t="n">
        <v>312</v>
      </c>
      <c r="C61" t="n">
        <v>335</v>
      </c>
      <c r="D61" t="n">
        <v>308</v>
      </c>
      <c r="E61" t="n">
        <v>336</v>
      </c>
      <c r="F61" t="n">
        <v>333</v>
      </c>
      <c r="G61" t="n">
        <v>270</v>
      </c>
      <c r="H61" t="n">
        <v>296</v>
      </c>
      <c r="I61" t="n">
        <v>307</v>
      </c>
      <c r="J61" t="n">
        <v>172</v>
      </c>
      <c r="K61" t="n">
        <v>224</v>
      </c>
      <c r="L61" t="n">
        <v>12.1</v>
      </c>
      <c r="M61" t="n">
        <v>13</v>
      </c>
      <c r="N61" t="n">
        <v>11.9</v>
      </c>
      <c r="O61" t="n">
        <v>12.9</v>
      </c>
      <c r="P61" t="n">
        <v>12.7</v>
      </c>
      <c r="Q61" t="n">
        <v>10.2</v>
      </c>
      <c r="R61" t="n">
        <v>11.2</v>
      </c>
      <c r="S61" t="n">
        <v>11.5</v>
      </c>
      <c r="T61" t="n">
        <v>6.5</v>
      </c>
      <c r="U61" t="n">
        <v>8.4</v>
      </c>
      <c r="V61" t="n">
        <v>960</v>
      </c>
      <c r="W61" t="n">
        <v>1116</v>
      </c>
      <c r="X61" t="n">
        <v>1141</v>
      </c>
      <c r="Y61" t="n">
        <v>1146</v>
      </c>
      <c r="Z61" t="n">
        <v>1090</v>
      </c>
      <c r="AA61" t="n">
        <v>723</v>
      </c>
      <c r="AB61" t="n">
        <v>763</v>
      </c>
      <c r="AC61" t="n">
        <v>1017</v>
      </c>
      <c r="AD61" t="n">
        <v>546</v>
      </c>
      <c r="AE61" t="n">
        <v>707</v>
      </c>
      <c r="AF61" t="n">
        <v>3.1</v>
      </c>
      <c r="AG61" t="n">
        <v>3.3</v>
      </c>
      <c r="AH61" t="n">
        <v>3.7</v>
      </c>
      <c r="AI61" t="n">
        <v>3.4</v>
      </c>
      <c r="AJ61" t="n">
        <v>3.3</v>
      </c>
      <c r="AK61" t="n">
        <v>2.7</v>
      </c>
      <c r="AL61" t="n">
        <v>2.6</v>
      </c>
      <c r="AM61" t="n">
        <v>3.3</v>
      </c>
      <c r="AN61" t="n">
        <v>3.2</v>
      </c>
      <c r="AO61" t="n">
        <v>3.2</v>
      </c>
    </row>
    <row r="62">
      <c r="A62" s="50" t="s">
        <v>195</v>
      </c>
      <c r="B62" t="n">
        <v>337</v>
      </c>
      <c r="C62" t="n">
        <v>396</v>
      </c>
      <c r="D62" t="n">
        <v>418</v>
      </c>
      <c r="E62" t="n">
        <v>388</v>
      </c>
      <c r="F62" t="n">
        <v>359</v>
      </c>
      <c r="G62" t="n">
        <v>368</v>
      </c>
      <c r="H62" t="n">
        <v>424</v>
      </c>
      <c r="I62" t="n">
        <v>411</v>
      </c>
      <c r="J62" t="n">
        <v>626</v>
      </c>
      <c r="K62" t="n">
        <v>467</v>
      </c>
      <c r="L62" t="n">
        <v>13.1</v>
      </c>
      <c r="M62" t="n">
        <v>15.3</v>
      </c>
      <c r="N62" t="n">
        <v>16.1</v>
      </c>
      <c r="O62" t="n">
        <v>14.9</v>
      </c>
      <c r="P62" t="n">
        <v>13.7</v>
      </c>
      <c r="Q62" t="n">
        <v>13.9</v>
      </c>
      <c r="R62" t="n">
        <v>16</v>
      </c>
      <c r="S62" t="n">
        <v>15.4</v>
      </c>
      <c r="T62" t="n">
        <v>23.5</v>
      </c>
      <c r="U62" t="n">
        <v>17.5</v>
      </c>
      <c r="V62" t="n">
        <v>692</v>
      </c>
      <c r="W62" t="n">
        <v>797</v>
      </c>
      <c r="X62" t="n">
        <v>1326</v>
      </c>
      <c r="Y62" t="n">
        <v>784</v>
      </c>
      <c r="Z62" t="n">
        <v>745</v>
      </c>
      <c r="AA62" t="n">
        <v>730</v>
      </c>
      <c r="AB62" t="n">
        <v>1012</v>
      </c>
      <c r="AC62" t="n">
        <v>887</v>
      </c>
      <c r="AD62" t="n">
        <v>1617</v>
      </c>
      <c r="AE62" t="n">
        <v>1011</v>
      </c>
      <c r="AF62" t="n">
        <v>2.1</v>
      </c>
      <c r="AG62" t="n">
        <v>2</v>
      </c>
      <c r="AH62" t="n">
        <v>3.2</v>
      </c>
      <c r="AI62" t="n">
        <v>2</v>
      </c>
      <c r="AJ62" t="n">
        <v>2.1</v>
      </c>
      <c r="AK62" t="n">
        <v>2</v>
      </c>
      <c r="AL62" t="n">
        <v>2.4</v>
      </c>
      <c r="AM62" t="n">
        <v>2.2</v>
      </c>
      <c r="AN62" t="n">
        <v>2.6</v>
      </c>
      <c r="AO62" t="n">
        <v>2.2</v>
      </c>
    </row>
    <row r="63">
      <c r="A63" s="50" t="s">
        <v>196</v>
      </c>
      <c r="B63" t="n">
        <v>354</v>
      </c>
      <c r="C63" t="n">
        <v>355</v>
      </c>
      <c r="D63" t="n">
        <v>351</v>
      </c>
      <c r="E63" t="n">
        <v>377</v>
      </c>
      <c r="F63" t="n">
        <v>439</v>
      </c>
      <c r="G63" t="n">
        <v>373</v>
      </c>
      <c r="H63" t="n">
        <v>407</v>
      </c>
      <c r="I63" t="n">
        <v>381</v>
      </c>
      <c r="J63" t="n">
        <v>303</v>
      </c>
      <c r="K63" t="n">
        <v>364</v>
      </c>
      <c r="L63" t="n">
        <v>13.7</v>
      </c>
      <c r="M63" t="n">
        <v>13.7</v>
      </c>
      <c r="N63" t="n">
        <v>13.5</v>
      </c>
      <c r="O63" t="n">
        <v>14.4</v>
      </c>
      <c r="P63" t="n">
        <v>16.7</v>
      </c>
      <c r="Q63" t="n">
        <v>14.1</v>
      </c>
      <c r="R63" t="n">
        <v>15.4</v>
      </c>
      <c r="S63" t="n">
        <v>14.3</v>
      </c>
      <c r="T63" t="n">
        <v>11.4</v>
      </c>
      <c r="U63" t="n">
        <v>13.6</v>
      </c>
      <c r="V63" t="n">
        <v>1053</v>
      </c>
      <c r="W63" t="n">
        <v>1195</v>
      </c>
      <c r="X63" t="n">
        <v>1076</v>
      </c>
      <c r="Y63" t="n">
        <v>1199</v>
      </c>
      <c r="Z63" t="n">
        <v>1384</v>
      </c>
      <c r="AA63" t="n">
        <v>898</v>
      </c>
      <c r="AB63" t="n">
        <v>1113</v>
      </c>
      <c r="AC63" t="n">
        <v>964</v>
      </c>
      <c r="AD63" t="n">
        <v>773</v>
      </c>
      <c r="AE63" t="n">
        <v>935</v>
      </c>
      <c r="AF63" t="n">
        <v>3</v>
      </c>
      <c r="AG63" t="n">
        <v>3.4</v>
      </c>
      <c r="AH63" t="n">
        <v>3.1</v>
      </c>
      <c r="AI63" t="n">
        <v>3.2</v>
      </c>
      <c r="AJ63" t="n">
        <v>3.2</v>
      </c>
      <c r="AK63" t="n">
        <v>2.4</v>
      </c>
      <c r="AL63" t="n">
        <v>2.7</v>
      </c>
      <c r="AM63" t="n">
        <v>2.5</v>
      </c>
      <c r="AN63" t="n">
        <v>2.6</v>
      </c>
      <c r="AO63" t="n">
        <v>2.6</v>
      </c>
    </row>
    <row r="64">
      <c r="A64" s="50" t="s">
        <v>197</v>
      </c>
      <c r="B64" t="n">
        <v>661</v>
      </c>
      <c r="C64" t="n">
        <v>639</v>
      </c>
      <c r="D64" t="n">
        <v>569</v>
      </c>
      <c r="E64" t="n">
        <v>644</v>
      </c>
      <c r="F64" t="n">
        <v>643</v>
      </c>
      <c r="G64" t="n">
        <v>609</v>
      </c>
      <c r="H64" t="n">
        <v>640</v>
      </c>
      <c r="I64" t="n">
        <v>640</v>
      </c>
      <c r="J64" t="n">
        <v>456</v>
      </c>
      <c r="K64" t="n">
        <v>517</v>
      </c>
      <c r="L64" t="n">
        <v>25.6</v>
      </c>
      <c r="M64" t="n">
        <v>24.7</v>
      </c>
      <c r="N64" t="n">
        <v>21.9</v>
      </c>
      <c r="O64" t="n">
        <v>24.7</v>
      </c>
      <c r="P64" t="n">
        <v>24.5</v>
      </c>
      <c r="Q64" t="n">
        <v>23.1</v>
      </c>
      <c r="R64" t="n">
        <v>24.2</v>
      </c>
      <c r="S64" t="n">
        <v>24</v>
      </c>
      <c r="T64" t="n">
        <v>17.1</v>
      </c>
      <c r="U64" t="n">
        <v>19.3</v>
      </c>
      <c r="V64" t="n">
        <v>1734</v>
      </c>
      <c r="W64" t="n">
        <v>1946</v>
      </c>
      <c r="X64" t="n">
        <v>1394</v>
      </c>
      <c r="Y64" t="n">
        <v>1585</v>
      </c>
      <c r="Z64" t="n">
        <v>1469</v>
      </c>
      <c r="AA64" t="n">
        <v>1339</v>
      </c>
      <c r="AB64" t="n">
        <v>1541</v>
      </c>
      <c r="AC64" t="n">
        <v>1326</v>
      </c>
      <c r="AD64" t="n">
        <v>1039</v>
      </c>
      <c r="AE64" t="n">
        <v>1501</v>
      </c>
      <c r="AF64" t="n">
        <v>2.6</v>
      </c>
      <c r="AG64" t="n">
        <v>3</v>
      </c>
      <c r="AH64" t="n">
        <v>2.4</v>
      </c>
      <c r="AI64" t="n">
        <v>2.5</v>
      </c>
      <c r="AJ64" t="n">
        <v>2.3</v>
      </c>
      <c r="AK64" t="n">
        <v>2.2</v>
      </c>
      <c r="AL64" t="n">
        <v>2.4</v>
      </c>
      <c r="AM64" t="n">
        <v>2.1</v>
      </c>
      <c r="AN64" t="n">
        <v>2.3</v>
      </c>
      <c r="AO64" t="n">
        <v>2.9</v>
      </c>
    </row>
    <row r="65">
      <c r="A65" s="50" t="s">
        <v>198</v>
      </c>
      <c r="B65" t="n">
        <v>253</v>
      </c>
      <c r="C65" t="n">
        <v>287</v>
      </c>
      <c r="D65" t="n">
        <v>252</v>
      </c>
      <c r="E65" t="n">
        <v>249</v>
      </c>
      <c r="F65" t="n">
        <v>246</v>
      </c>
      <c r="G65" t="n">
        <v>207</v>
      </c>
      <c r="H65" t="n">
        <v>263</v>
      </c>
      <c r="I65" t="n">
        <v>254</v>
      </c>
      <c r="J65" t="n">
        <v>168</v>
      </c>
      <c r="K65" t="n">
        <v>192</v>
      </c>
      <c r="L65" t="n">
        <v>9.8</v>
      </c>
      <c r="M65" t="n">
        <v>11.1</v>
      </c>
      <c r="N65" t="n">
        <v>9.7</v>
      </c>
      <c r="O65" t="n">
        <v>9.5</v>
      </c>
      <c r="P65" t="n">
        <v>9.4</v>
      </c>
      <c r="Q65" t="n">
        <v>7.8</v>
      </c>
      <c r="R65" t="n">
        <v>9.9</v>
      </c>
      <c r="S65" t="n">
        <v>9.5</v>
      </c>
      <c r="T65" t="n">
        <v>6.3</v>
      </c>
      <c r="U65" t="n">
        <v>7.2</v>
      </c>
      <c r="V65" t="n">
        <v>1051</v>
      </c>
      <c r="W65" t="n">
        <v>1370</v>
      </c>
      <c r="X65" t="n">
        <v>594</v>
      </c>
      <c r="Y65" t="n">
        <v>844</v>
      </c>
      <c r="Z65" t="n">
        <v>692</v>
      </c>
      <c r="AA65" t="n">
        <v>495</v>
      </c>
      <c r="AB65" t="n">
        <v>543</v>
      </c>
      <c r="AC65" t="n">
        <v>589</v>
      </c>
      <c r="AD65" t="n">
        <v>406</v>
      </c>
      <c r="AE65" t="n">
        <v>665</v>
      </c>
      <c r="AF65" t="n">
        <v>4.2</v>
      </c>
      <c r="AG65" t="n">
        <v>4.8</v>
      </c>
      <c r="AH65" t="n">
        <v>2.4</v>
      </c>
      <c r="AI65" t="n">
        <v>3.4</v>
      </c>
      <c r="AJ65" t="n">
        <v>2.8</v>
      </c>
      <c r="AK65" t="n">
        <v>2.4</v>
      </c>
      <c r="AL65" t="n">
        <v>2.1</v>
      </c>
      <c r="AM65" t="n">
        <v>2.3</v>
      </c>
      <c r="AN65" t="n">
        <v>2.4</v>
      </c>
      <c r="AO65" t="n">
        <v>3.5</v>
      </c>
    </row>
    <row r="66">
      <c r="A66" s="50" t="s">
        <v>199</v>
      </c>
      <c r="B66" t="n">
        <v>20</v>
      </c>
      <c r="C66" t="n">
        <v>29</v>
      </c>
      <c r="D66" t="n">
        <v>21</v>
      </c>
      <c r="E66" t="n">
        <v>13</v>
      </c>
      <c r="F66" t="n">
        <v>18</v>
      </c>
      <c r="G66" t="n">
        <v>19</v>
      </c>
      <c r="H66" t="n">
        <v>13</v>
      </c>
      <c r="I66" t="n">
        <v>13</v>
      </c>
      <c r="J66" t="n">
        <v>18</v>
      </c>
      <c r="K66" t="n">
        <v>15</v>
      </c>
      <c r="L66" t="n">
        <v>13.8</v>
      </c>
      <c r="M66" t="n">
        <v>20.2</v>
      </c>
      <c r="N66" t="n">
        <v>14.7</v>
      </c>
      <c r="O66" t="n">
        <v>9.2</v>
      </c>
      <c r="P66" t="n">
        <v>12.9</v>
      </c>
      <c r="Q66" t="n">
        <v>13.9</v>
      </c>
      <c r="R66" t="n">
        <v>9.7</v>
      </c>
      <c r="S66" t="n">
        <v>9.9</v>
      </c>
      <c r="T66" t="n">
        <v>14.1</v>
      </c>
      <c r="U66" t="n">
        <v>12.1</v>
      </c>
      <c r="V66" t="n">
        <v>29</v>
      </c>
      <c r="W66" t="n">
        <v>28</v>
      </c>
      <c r="X66" t="n">
        <v>26</v>
      </c>
      <c r="Y66" t="n">
        <v>758</v>
      </c>
      <c r="Z66" t="n">
        <v>19</v>
      </c>
      <c r="AA66" t="n">
        <v>136</v>
      </c>
      <c r="AB66" t="n">
        <v>16</v>
      </c>
      <c r="AC66" t="n">
        <v>15</v>
      </c>
      <c r="AD66" t="n">
        <v>23</v>
      </c>
      <c r="AE66" t="n">
        <v>15</v>
      </c>
      <c r="AF66" t="n">
        <v>1.5</v>
      </c>
      <c r="AG66" t="n">
        <v>1</v>
      </c>
      <c r="AH66" t="n">
        <v>1.2</v>
      </c>
      <c r="AI66" t="n">
        <v>58.3</v>
      </c>
      <c r="AJ66" t="n">
        <v>1.1</v>
      </c>
      <c r="AK66" t="n">
        <v>7.2</v>
      </c>
      <c r="AL66" t="n">
        <v>1.2</v>
      </c>
      <c r="AM66" t="n">
        <v>1.2</v>
      </c>
      <c r="AN66" t="n">
        <v>1.3</v>
      </c>
      <c r="AO66" t="n">
        <v>1</v>
      </c>
    </row>
    <row r="67">
      <c r="A67" s="50" t="s">
        <v>200</v>
      </c>
      <c r="B67" t="n">
        <v>8</v>
      </c>
      <c r="C67" t="n">
        <v>8</v>
      </c>
      <c r="D67" t="n">
        <v>6</v>
      </c>
      <c r="E67" t="n">
        <v>2</v>
      </c>
      <c r="F67" t="n">
        <v>5</v>
      </c>
      <c r="G67" t="n">
        <v>6</v>
      </c>
      <c r="H67" t="n">
        <v>4</v>
      </c>
      <c r="I67" t="n">
        <v>4</v>
      </c>
      <c r="J67" t="n">
        <v>3</v>
      </c>
      <c r="K67" t="n">
        <v>5</v>
      </c>
      <c r="L67" t="n">
        <v>5.5</v>
      </c>
      <c r="M67" t="n">
        <v>5.6</v>
      </c>
      <c r="N67" t="n">
        <v>4.2</v>
      </c>
      <c r="O67" t="n">
        <v>1.4</v>
      </c>
      <c r="P67" t="n">
        <v>3.6</v>
      </c>
      <c r="Q67" t="n">
        <v>4.4</v>
      </c>
      <c r="R67" t="n">
        <v>3</v>
      </c>
      <c r="S67" t="n">
        <v>3</v>
      </c>
      <c r="T67" t="n">
        <v>2.3</v>
      </c>
      <c r="U67" t="n">
        <v>4</v>
      </c>
      <c r="V67" t="n">
        <v>13</v>
      </c>
      <c r="W67" t="n">
        <v>12</v>
      </c>
      <c r="X67" t="n">
        <v>13</v>
      </c>
      <c r="Y67" t="n">
        <v>1</v>
      </c>
      <c r="Z67" t="n">
        <v>8</v>
      </c>
      <c r="AA67" t="n">
        <v>2</v>
      </c>
      <c r="AB67" t="n">
        <v>6</v>
      </c>
      <c r="AC67" t="n">
        <v>2</v>
      </c>
      <c r="AD67" t="n">
        <v>3</v>
      </c>
      <c r="AE67" t="n">
        <v>7</v>
      </c>
      <c r="AF67" t="n">
        <v>1.6</v>
      </c>
      <c r="AG67" t="n">
        <v>1.5</v>
      </c>
      <c r="AH67" t="n">
        <v>2.2</v>
      </c>
      <c r="AI67" t="n">
        <v>0.5</v>
      </c>
      <c r="AJ67" t="n">
        <v>1.6</v>
      </c>
      <c r="AK67" t="n">
        <v>0.3</v>
      </c>
      <c r="AL67" t="n">
        <v>1.5</v>
      </c>
      <c r="AM67" t="n">
        <v>0.5</v>
      </c>
      <c r="AN67" t="n">
        <v>1</v>
      </c>
      <c r="AO67" t="n">
        <v>1.4</v>
      </c>
    </row>
    <row r="68">
      <c r="A68" s="50" t="s">
        <v>201</v>
      </c>
      <c r="B68" t="n">
        <v>3</v>
      </c>
      <c r="C68" t="n">
        <v>7</v>
      </c>
      <c r="D68" t="n">
        <v>3</v>
      </c>
      <c r="E68" t="n">
        <v>1</v>
      </c>
      <c r="F68" t="n">
        <v>0</v>
      </c>
      <c r="G68" t="n">
        <v>3</v>
      </c>
      <c r="H68" t="n">
        <v>1</v>
      </c>
      <c r="I68" t="n">
        <v>1</v>
      </c>
      <c r="J68" t="n">
        <v>1</v>
      </c>
      <c r="K68" t="n">
        <v>0</v>
      </c>
      <c r="L68" t="n">
        <v>2.1</v>
      </c>
      <c r="M68" t="n">
        <v>4.9</v>
      </c>
      <c r="N68" t="n">
        <v>2.1</v>
      </c>
      <c r="O68" t="n">
        <v>0.7</v>
      </c>
      <c r="P68" t="n">
        <v>0</v>
      </c>
      <c r="Q68" t="n">
        <v>2.2</v>
      </c>
      <c r="R68" t="n">
        <v>0.7</v>
      </c>
      <c r="S68" t="n">
        <v>0.8</v>
      </c>
      <c r="T68" t="n">
        <v>0.8</v>
      </c>
      <c r="U68" t="n">
        <v>0</v>
      </c>
      <c r="V68" t="n">
        <v>1</v>
      </c>
      <c r="W68" t="n">
        <v>3</v>
      </c>
      <c r="X68" t="n">
        <v>2</v>
      </c>
      <c r="Y68" t="n">
        <v>2</v>
      </c>
      <c r="Z68" t="n">
        <v>0</v>
      </c>
      <c r="AA68" t="n">
        <v>3</v>
      </c>
      <c r="AB68" t="n">
        <v>1</v>
      </c>
      <c r="AC68" t="n">
        <v>0</v>
      </c>
      <c r="AD68" t="n">
        <v>1</v>
      </c>
      <c r="AE68" t="n">
        <v>0</v>
      </c>
      <c r="AF68" t="n">
        <v>0.3</v>
      </c>
      <c r="AG68" t="n">
        <v>0.4</v>
      </c>
      <c r="AH68" t="n">
        <v>0.7</v>
      </c>
      <c r="AI68" t="n">
        <v>2</v>
      </c>
      <c r="AJ68" t="n">
        <v>0</v>
      </c>
      <c r="AK68" t="n">
        <v>1</v>
      </c>
      <c r="AL68" t="n">
        <v>1</v>
      </c>
      <c r="AM68" t="n">
        <v>0</v>
      </c>
      <c r="AN68" t="n">
        <v>1</v>
      </c>
      <c r="AO68" t="n">
        <v>0</v>
      </c>
    </row>
    <row r="69">
      <c r="A69" s="50" t="s">
        <v>202</v>
      </c>
      <c r="B69" t="n">
        <v>7</v>
      </c>
      <c r="C69" t="n">
        <v>12</v>
      </c>
      <c r="D69" t="n">
        <v>8</v>
      </c>
      <c r="E69" t="n">
        <v>8</v>
      </c>
      <c r="F69" t="n">
        <v>12</v>
      </c>
      <c r="G69" t="n">
        <v>6</v>
      </c>
      <c r="H69" t="n">
        <v>5</v>
      </c>
      <c r="I69" t="n">
        <v>6</v>
      </c>
      <c r="J69" t="n">
        <v>12</v>
      </c>
      <c r="K69" t="n">
        <v>7</v>
      </c>
      <c r="L69" t="n">
        <v>4.8</v>
      </c>
      <c r="M69" t="n">
        <v>8.3</v>
      </c>
      <c r="N69" t="n">
        <v>5.6</v>
      </c>
      <c r="O69" t="n">
        <v>5.6</v>
      </c>
      <c r="P69" t="n">
        <v>8.6</v>
      </c>
      <c r="Q69" t="n">
        <v>4.4</v>
      </c>
      <c r="R69" t="n">
        <v>3.7</v>
      </c>
      <c r="S69" t="n">
        <v>4.6</v>
      </c>
      <c r="T69" t="n">
        <v>9.4</v>
      </c>
      <c r="U69" t="n">
        <v>5.6</v>
      </c>
      <c r="V69" t="n">
        <v>15</v>
      </c>
      <c r="W69" t="n">
        <v>12</v>
      </c>
      <c r="X69" t="n">
        <v>4</v>
      </c>
      <c r="Y69" t="n">
        <v>754</v>
      </c>
      <c r="Z69" t="n">
        <v>10</v>
      </c>
      <c r="AA69" t="n">
        <v>129</v>
      </c>
      <c r="AB69" t="n">
        <v>7</v>
      </c>
      <c r="AC69" t="n">
        <v>11</v>
      </c>
      <c r="AD69" t="n">
        <v>16</v>
      </c>
      <c r="AE69" t="n">
        <v>6</v>
      </c>
      <c r="AF69" t="n">
        <v>2.1</v>
      </c>
      <c r="AG69" t="n">
        <v>1</v>
      </c>
      <c r="AH69" t="n">
        <v>0.5</v>
      </c>
      <c r="AI69" t="n">
        <v>94.3</v>
      </c>
      <c r="AJ69" t="n">
        <v>0.8</v>
      </c>
      <c r="AK69" t="n">
        <v>21.5</v>
      </c>
      <c r="AL69" t="n">
        <v>1.4</v>
      </c>
      <c r="AM69" t="n">
        <v>1.8</v>
      </c>
      <c r="AN69" t="n">
        <v>1.3</v>
      </c>
      <c r="AO69" t="n">
        <v>0.9</v>
      </c>
    </row>
    <row r="70">
      <c r="A70" s="50" t="s">
        <v>203</v>
      </c>
      <c r="B70" t="n">
        <v>2</v>
      </c>
      <c r="C70" t="n">
        <v>2</v>
      </c>
      <c r="D70" t="n">
        <v>4</v>
      </c>
      <c r="E70" t="n">
        <v>2</v>
      </c>
      <c r="F70" t="n">
        <v>1</v>
      </c>
      <c r="G70" t="n">
        <v>4</v>
      </c>
      <c r="H70" t="n">
        <v>3</v>
      </c>
      <c r="I70" t="n">
        <v>2</v>
      </c>
      <c r="J70" t="n">
        <v>2</v>
      </c>
      <c r="K70" t="n">
        <v>3</v>
      </c>
      <c r="L70" t="n">
        <v>1.4</v>
      </c>
      <c r="M70" t="n">
        <v>1.4</v>
      </c>
      <c r="N70" t="n">
        <v>2.8</v>
      </c>
      <c r="O70" t="n">
        <v>1.4</v>
      </c>
      <c r="P70" t="n">
        <v>0.7</v>
      </c>
      <c r="Q70" t="n">
        <v>2.9</v>
      </c>
      <c r="R70" t="n">
        <v>2.2</v>
      </c>
      <c r="S70" t="n">
        <v>1.5</v>
      </c>
      <c r="T70" t="n">
        <v>1.6</v>
      </c>
      <c r="U70" t="n">
        <v>2.4</v>
      </c>
      <c r="V70" t="n">
        <v>0</v>
      </c>
      <c r="W70" t="n">
        <v>1</v>
      </c>
      <c r="X70" t="n">
        <v>7</v>
      </c>
      <c r="Y70" t="n">
        <v>1</v>
      </c>
      <c r="Z70" t="n">
        <v>1</v>
      </c>
      <c r="AA70" t="n">
        <v>2</v>
      </c>
      <c r="AB70" t="n">
        <v>2</v>
      </c>
      <c r="AC70" t="n">
        <v>2</v>
      </c>
      <c r="AD70" t="n">
        <v>3</v>
      </c>
      <c r="AE70" t="n">
        <v>2</v>
      </c>
      <c r="AF70" t="n">
        <v>0</v>
      </c>
      <c r="AG70" t="n">
        <v>0.5</v>
      </c>
      <c r="AH70" t="n">
        <v>1.8</v>
      </c>
      <c r="AI70" t="n">
        <v>0.5</v>
      </c>
      <c r="AJ70" t="n">
        <v>1</v>
      </c>
      <c r="AK70" t="n">
        <v>0.5</v>
      </c>
      <c r="AL70" t="n">
        <v>0.7</v>
      </c>
      <c r="AM70" t="n">
        <v>1</v>
      </c>
      <c r="AN70" t="n">
        <v>1.5</v>
      </c>
      <c r="AO70" t="n">
        <v>0.7</v>
      </c>
    </row>
    <row r="71">
      <c r="A71" s="50" t="s">
        <v>204</v>
      </c>
      <c r="B71" t="n">
        <v>43</v>
      </c>
      <c r="C71" t="n">
        <v>48</v>
      </c>
      <c r="D71" t="n">
        <v>50</v>
      </c>
      <c r="E71" t="n">
        <v>53</v>
      </c>
      <c r="F71" t="n">
        <v>39</v>
      </c>
      <c r="G71" t="n">
        <v>27</v>
      </c>
      <c r="H71" t="n">
        <v>27</v>
      </c>
      <c r="I71" t="n">
        <v>46</v>
      </c>
      <c r="J71" t="n">
        <v>23</v>
      </c>
      <c r="K71" t="n">
        <v>22</v>
      </c>
      <c r="L71" t="n">
        <v>32</v>
      </c>
      <c r="M71" t="n">
        <v>34.8</v>
      </c>
      <c r="N71" t="n">
        <v>35.4</v>
      </c>
      <c r="O71" t="n">
        <v>36.9</v>
      </c>
      <c r="P71" t="n">
        <v>26.6</v>
      </c>
      <c r="Q71" t="n">
        <v>18.3</v>
      </c>
      <c r="R71" t="n">
        <v>18.3</v>
      </c>
      <c r="S71" t="n">
        <v>31.5</v>
      </c>
      <c r="T71" t="n">
        <v>15.9</v>
      </c>
      <c r="U71" t="n">
        <v>15.4</v>
      </c>
      <c r="V71" t="n">
        <v>61</v>
      </c>
      <c r="W71" t="n">
        <v>83</v>
      </c>
      <c r="X71" t="n">
        <v>67</v>
      </c>
      <c r="Y71" t="n">
        <v>75</v>
      </c>
      <c r="Z71" t="n">
        <v>69</v>
      </c>
      <c r="AA71" t="n">
        <v>30</v>
      </c>
      <c r="AB71" t="n">
        <v>55</v>
      </c>
      <c r="AC71" t="n">
        <v>46</v>
      </c>
      <c r="AD71" t="n">
        <v>22</v>
      </c>
      <c r="AE71" t="n">
        <v>21</v>
      </c>
      <c r="AF71" t="n">
        <v>1.4</v>
      </c>
      <c r="AG71" t="n">
        <v>1.7</v>
      </c>
      <c r="AH71" t="n">
        <v>1.3</v>
      </c>
      <c r="AI71" t="n">
        <v>1.4</v>
      </c>
      <c r="AJ71" t="n">
        <v>1.8</v>
      </c>
      <c r="AK71" t="n">
        <v>1.1</v>
      </c>
      <c r="AL71" t="n">
        <v>2</v>
      </c>
      <c r="AM71" t="n">
        <v>1</v>
      </c>
      <c r="AN71" t="n">
        <v>1</v>
      </c>
      <c r="AO71" t="n">
        <v>1</v>
      </c>
    </row>
    <row r="72">
      <c r="A72" s="50" t="s">
        <v>205</v>
      </c>
      <c r="B72" t="n">
        <v>19</v>
      </c>
      <c r="C72" t="n">
        <v>20</v>
      </c>
      <c r="D72" t="n">
        <v>21</v>
      </c>
      <c r="E72" t="n">
        <v>27</v>
      </c>
      <c r="F72" t="n">
        <v>24</v>
      </c>
      <c r="G72" t="n">
        <v>15</v>
      </c>
      <c r="H72" t="n">
        <v>12</v>
      </c>
      <c r="I72" t="n">
        <v>18</v>
      </c>
      <c r="J72" t="n">
        <v>4</v>
      </c>
      <c r="K72" t="n">
        <v>9</v>
      </c>
      <c r="L72" t="n">
        <v>14.1</v>
      </c>
      <c r="M72" t="n">
        <v>14.5</v>
      </c>
      <c r="N72" t="n">
        <v>14.9</v>
      </c>
      <c r="O72" t="n">
        <v>18.8</v>
      </c>
      <c r="P72" t="n">
        <v>16.4</v>
      </c>
      <c r="Q72" t="n">
        <v>10.1</v>
      </c>
      <c r="R72" t="n">
        <v>8.1</v>
      </c>
      <c r="S72" t="n">
        <v>12.3</v>
      </c>
      <c r="T72" t="n">
        <v>2.8</v>
      </c>
      <c r="U72" t="n">
        <v>6.3</v>
      </c>
      <c r="V72" t="n">
        <v>24</v>
      </c>
      <c r="W72" t="n">
        <v>55</v>
      </c>
      <c r="X72" t="n">
        <v>34</v>
      </c>
      <c r="Y72" t="n">
        <v>56</v>
      </c>
      <c r="Z72" t="n">
        <v>44</v>
      </c>
      <c r="AA72" t="n">
        <v>22</v>
      </c>
      <c r="AB72" t="n">
        <v>28</v>
      </c>
      <c r="AC72" t="n">
        <v>18</v>
      </c>
      <c r="AD72" t="n">
        <v>3</v>
      </c>
      <c r="AE72" t="n">
        <v>7</v>
      </c>
      <c r="AF72" t="n">
        <v>1.3</v>
      </c>
      <c r="AG72" t="n">
        <v>2.8</v>
      </c>
      <c r="AH72" t="n">
        <v>1.6</v>
      </c>
      <c r="AI72" t="n">
        <v>2.1</v>
      </c>
      <c r="AJ72" t="n">
        <v>1.8</v>
      </c>
      <c r="AK72" t="n">
        <v>1.5</v>
      </c>
      <c r="AL72" t="n">
        <v>2.3</v>
      </c>
      <c r="AM72" t="n">
        <v>1</v>
      </c>
      <c r="AN72" t="n">
        <v>0.8</v>
      </c>
      <c r="AO72" t="n">
        <v>0.8</v>
      </c>
    </row>
    <row r="73">
      <c r="A73" s="50" t="s">
        <v>206</v>
      </c>
      <c r="B73" t="n">
        <v>18</v>
      </c>
      <c r="C73" t="n">
        <v>13</v>
      </c>
      <c r="D73" t="n">
        <v>17</v>
      </c>
      <c r="E73" t="n">
        <v>19</v>
      </c>
      <c r="F73" t="n">
        <v>5</v>
      </c>
      <c r="G73" t="n">
        <v>5</v>
      </c>
      <c r="H73" t="n">
        <v>7</v>
      </c>
      <c r="I73" t="n">
        <v>10</v>
      </c>
      <c r="J73" t="n">
        <v>7</v>
      </c>
      <c r="K73" t="n">
        <v>3</v>
      </c>
      <c r="L73" t="n">
        <v>13.4</v>
      </c>
      <c r="M73" t="n">
        <v>9.4</v>
      </c>
      <c r="N73" t="n">
        <v>12</v>
      </c>
      <c r="O73" t="n">
        <v>13.2</v>
      </c>
      <c r="P73" t="n">
        <v>3.4</v>
      </c>
      <c r="Q73" t="n">
        <v>3.4</v>
      </c>
      <c r="R73" t="n">
        <v>4.8</v>
      </c>
      <c r="S73" t="n">
        <v>6.8</v>
      </c>
      <c r="T73" t="n">
        <v>4.8</v>
      </c>
      <c r="U73" t="n">
        <v>2.1</v>
      </c>
      <c r="V73" t="n">
        <v>30</v>
      </c>
      <c r="W73" t="n">
        <v>12</v>
      </c>
      <c r="X73" t="n">
        <v>14</v>
      </c>
      <c r="Y73" t="n">
        <v>18</v>
      </c>
      <c r="Z73" t="n">
        <v>2</v>
      </c>
      <c r="AA73" t="n">
        <v>4</v>
      </c>
      <c r="AB73" t="n">
        <v>2</v>
      </c>
      <c r="AC73" t="n">
        <v>12</v>
      </c>
      <c r="AD73" t="n">
        <v>7</v>
      </c>
      <c r="AE73" t="n">
        <v>4</v>
      </c>
      <c r="AF73" t="n">
        <v>1.7</v>
      </c>
      <c r="AG73" t="n">
        <v>0.9</v>
      </c>
      <c r="AH73" t="n">
        <v>0.8</v>
      </c>
      <c r="AI73" t="n">
        <v>0.9</v>
      </c>
      <c r="AJ73" t="n">
        <v>0.4</v>
      </c>
      <c r="AK73" t="n">
        <v>0.8</v>
      </c>
      <c r="AL73" t="n">
        <v>0.3</v>
      </c>
      <c r="AM73" t="n">
        <v>1.2</v>
      </c>
      <c r="AN73" t="n">
        <v>1</v>
      </c>
      <c r="AO73" t="n">
        <v>1.3</v>
      </c>
    </row>
    <row r="74">
      <c r="A74" s="50" t="s">
        <v>207</v>
      </c>
      <c r="B74" t="n">
        <v>6</v>
      </c>
      <c r="C74" t="n">
        <v>11</v>
      </c>
      <c r="D74" t="n">
        <v>9</v>
      </c>
      <c r="E74" t="n">
        <v>7</v>
      </c>
      <c r="F74" t="n">
        <v>10</v>
      </c>
      <c r="G74" t="n">
        <v>5</v>
      </c>
      <c r="H74" t="n">
        <v>6</v>
      </c>
      <c r="I74" t="n">
        <v>11</v>
      </c>
      <c r="J74" t="n">
        <v>8</v>
      </c>
      <c r="K74" t="n">
        <v>8</v>
      </c>
      <c r="L74" t="n">
        <v>4.5</v>
      </c>
      <c r="M74" t="n">
        <v>8</v>
      </c>
      <c r="N74" t="n">
        <v>6.4</v>
      </c>
      <c r="O74" t="n">
        <v>4.9</v>
      </c>
      <c r="P74" t="n">
        <v>6.8</v>
      </c>
      <c r="Q74" t="n">
        <v>3.4</v>
      </c>
      <c r="R74" t="n">
        <v>4.1</v>
      </c>
      <c r="S74" t="n">
        <v>7.5</v>
      </c>
      <c r="T74" t="n">
        <v>5.5</v>
      </c>
      <c r="U74" t="n">
        <v>5.6</v>
      </c>
      <c r="V74" t="n">
        <v>7</v>
      </c>
      <c r="W74" t="n">
        <v>6</v>
      </c>
      <c r="X74" t="n">
        <v>14</v>
      </c>
      <c r="Y74" t="n">
        <v>1</v>
      </c>
      <c r="Z74" t="n">
        <v>23</v>
      </c>
      <c r="AA74" t="n">
        <v>4</v>
      </c>
      <c r="AB74" t="n">
        <v>22</v>
      </c>
      <c r="AC74" t="n">
        <v>11</v>
      </c>
      <c r="AD74" t="n">
        <v>11</v>
      </c>
      <c r="AE74" t="n">
        <v>6</v>
      </c>
      <c r="AF74" t="n">
        <v>1.2</v>
      </c>
      <c r="AG74" t="n">
        <v>0.5</v>
      </c>
      <c r="AH74" t="n">
        <v>1.6</v>
      </c>
      <c r="AI74" t="n">
        <v>0.1</v>
      </c>
      <c r="AJ74" t="n">
        <v>2.3</v>
      </c>
      <c r="AK74" t="n">
        <v>0.8</v>
      </c>
      <c r="AL74" t="n">
        <v>3.7</v>
      </c>
      <c r="AM74" t="n">
        <v>1</v>
      </c>
      <c r="AN74" t="n">
        <v>1.4</v>
      </c>
      <c r="AO74" t="n">
        <v>0.8</v>
      </c>
    </row>
    <row r="75">
      <c r="A75" s="50" t="s">
        <v>208</v>
      </c>
      <c r="B75" t="n">
        <v>61</v>
      </c>
      <c r="C75" t="n">
        <v>64</v>
      </c>
      <c r="D75" t="n">
        <v>72</v>
      </c>
      <c r="E75" t="n">
        <v>62</v>
      </c>
      <c r="F75" t="n">
        <v>67</v>
      </c>
      <c r="G75" t="n">
        <v>68</v>
      </c>
      <c r="H75" t="n">
        <v>60</v>
      </c>
      <c r="I75" t="n">
        <v>70</v>
      </c>
      <c r="J75" t="n">
        <v>36</v>
      </c>
      <c r="K75" t="n">
        <v>72</v>
      </c>
      <c r="L75" t="n">
        <v>30.9</v>
      </c>
      <c r="M75" t="n">
        <v>33</v>
      </c>
      <c r="N75" t="n">
        <v>37.8</v>
      </c>
      <c r="O75" t="n">
        <v>32.8</v>
      </c>
      <c r="P75" t="n">
        <v>35.5</v>
      </c>
      <c r="Q75" t="n">
        <v>35.8</v>
      </c>
      <c r="R75" t="n">
        <v>31.1</v>
      </c>
      <c r="S75" t="n">
        <v>35.4</v>
      </c>
      <c r="T75" t="n">
        <v>17.9</v>
      </c>
      <c r="U75" t="n">
        <v>35.1</v>
      </c>
      <c r="V75" t="n">
        <v>105</v>
      </c>
      <c r="W75" t="n">
        <v>98</v>
      </c>
      <c r="X75" t="n">
        <v>102</v>
      </c>
      <c r="Y75" t="n">
        <v>98</v>
      </c>
      <c r="Z75" t="n">
        <v>81</v>
      </c>
      <c r="AA75" t="n">
        <v>108</v>
      </c>
      <c r="AB75" t="n">
        <v>86</v>
      </c>
      <c r="AC75" t="n">
        <v>99</v>
      </c>
      <c r="AD75" t="n">
        <v>58</v>
      </c>
      <c r="AE75" t="n">
        <v>175</v>
      </c>
      <c r="AF75" t="n">
        <v>1.7</v>
      </c>
      <c r="AG75" t="n">
        <v>1.5</v>
      </c>
      <c r="AH75" t="n">
        <v>1.4</v>
      </c>
      <c r="AI75" t="n">
        <v>1.6</v>
      </c>
      <c r="AJ75" t="n">
        <v>1.2</v>
      </c>
      <c r="AK75" t="n">
        <v>1.6</v>
      </c>
      <c r="AL75" t="n">
        <v>1.4</v>
      </c>
      <c r="AM75" t="n">
        <v>1.4</v>
      </c>
      <c r="AN75" t="n">
        <v>1.6</v>
      </c>
      <c r="AO75" t="n">
        <v>2.4</v>
      </c>
    </row>
    <row r="76">
      <c r="A76" s="50" t="s">
        <v>209</v>
      </c>
      <c r="B76" t="n">
        <v>30</v>
      </c>
      <c r="C76" t="n">
        <v>16</v>
      </c>
      <c r="D76" t="n">
        <v>31</v>
      </c>
      <c r="E76" t="n">
        <v>30</v>
      </c>
      <c r="F76" t="n">
        <v>33</v>
      </c>
      <c r="G76" t="n">
        <v>36</v>
      </c>
      <c r="H76" t="n">
        <v>28</v>
      </c>
      <c r="I76" t="n">
        <v>36</v>
      </c>
      <c r="J76" t="n">
        <v>17</v>
      </c>
      <c r="K76" t="n">
        <v>43</v>
      </c>
      <c r="L76" t="n">
        <v>15.2</v>
      </c>
      <c r="M76" t="n">
        <v>8.3</v>
      </c>
      <c r="N76" t="n">
        <v>16.3</v>
      </c>
      <c r="O76" t="n">
        <v>15.9</v>
      </c>
      <c r="P76" t="n">
        <v>17.5</v>
      </c>
      <c r="Q76" t="n">
        <v>18.9</v>
      </c>
      <c r="R76" t="n">
        <v>14.5</v>
      </c>
      <c r="S76" t="n">
        <v>18.2</v>
      </c>
      <c r="T76" t="n">
        <v>8.5</v>
      </c>
      <c r="U76" t="n">
        <v>20.9</v>
      </c>
      <c r="V76" t="n">
        <v>56</v>
      </c>
      <c r="W76" t="n">
        <v>27</v>
      </c>
      <c r="X76" t="n">
        <v>70</v>
      </c>
      <c r="Y76" t="n">
        <v>62</v>
      </c>
      <c r="Z76" t="n">
        <v>43</v>
      </c>
      <c r="AA76" t="n">
        <v>64</v>
      </c>
      <c r="AB76" t="n">
        <v>54</v>
      </c>
      <c r="AC76" t="n">
        <v>58</v>
      </c>
      <c r="AD76" t="n">
        <v>33</v>
      </c>
      <c r="AE76" t="n">
        <v>130</v>
      </c>
      <c r="AF76" t="n">
        <v>1.9</v>
      </c>
      <c r="AG76" t="n">
        <v>1.7</v>
      </c>
      <c r="AH76" t="n">
        <v>2.3</v>
      </c>
      <c r="AI76" t="n">
        <v>2.1</v>
      </c>
      <c r="AJ76" t="n">
        <v>1.3</v>
      </c>
      <c r="AK76" t="n">
        <v>1.8</v>
      </c>
      <c r="AL76" t="n">
        <v>1.9</v>
      </c>
      <c r="AM76" t="n">
        <v>1.6</v>
      </c>
      <c r="AN76" t="n">
        <v>1.9</v>
      </c>
      <c r="AO76" t="n">
        <v>3</v>
      </c>
    </row>
    <row r="77">
      <c r="A77" s="50" t="s">
        <v>210</v>
      </c>
      <c r="B77" t="n">
        <v>13</v>
      </c>
      <c r="C77" t="n">
        <v>12</v>
      </c>
      <c r="D77" t="n">
        <v>11</v>
      </c>
      <c r="E77" t="n">
        <v>7</v>
      </c>
      <c r="F77" t="n">
        <v>6</v>
      </c>
      <c r="G77" t="n">
        <v>8</v>
      </c>
      <c r="H77" t="n">
        <v>5</v>
      </c>
      <c r="I77" t="n">
        <v>3</v>
      </c>
      <c r="J77" t="n">
        <v>8</v>
      </c>
      <c r="K77" t="n">
        <v>10</v>
      </c>
      <c r="L77" t="n">
        <v>6.6</v>
      </c>
      <c r="M77" t="n">
        <v>6.2</v>
      </c>
      <c r="N77" t="n">
        <v>5.8</v>
      </c>
      <c r="O77" t="n">
        <v>3.7</v>
      </c>
      <c r="P77" t="n">
        <v>3.2</v>
      </c>
      <c r="Q77" t="n">
        <v>4.2</v>
      </c>
      <c r="R77" t="n">
        <v>2.6</v>
      </c>
      <c r="S77" t="n">
        <v>1.5</v>
      </c>
      <c r="T77" t="n">
        <v>4</v>
      </c>
      <c r="U77" t="n">
        <v>4.9</v>
      </c>
      <c r="V77" t="n">
        <v>12</v>
      </c>
      <c r="W77" t="n">
        <v>11</v>
      </c>
      <c r="X77" t="n">
        <v>11</v>
      </c>
      <c r="Y77" t="n">
        <v>13</v>
      </c>
      <c r="Z77" t="n">
        <v>4</v>
      </c>
      <c r="AA77" t="n">
        <v>8</v>
      </c>
      <c r="AB77" t="n">
        <v>6</v>
      </c>
      <c r="AC77" t="n">
        <v>2</v>
      </c>
      <c r="AD77" t="n">
        <v>9</v>
      </c>
      <c r="AE77" t="n">
        <v>30</v>
      </c>
      <c r="AF77" t="n">
        <v>0.9</v>
      </c>
      <c r="AG77" t="n">
        <v>0.9</v>
      </c>
      <c r="AH77" t="n">
        <v>1</v>
      </c>
      <c r="AI77" t="n">
        <v>1.9</v>
      </c>
      <c r="AJ77" t="n">
        <v>0.7</v>
      </c>
      <c r="AK77" t="n">
        <v>1</v>
      </c>
      <c r="AL77" t="n">
        <v>1.2</v>
      </c>
      <c r="AM77" t="n">
        <v>0.7</v>
      </c>
      <c r="AN77" t="n">
        <v>1.1</v>
      </c>
      <c r="AO77" t="n">
        <v>3</v>
      </c>
    </row>
    <row r="78">
      <c r="A78" s="50" t="s">
        <v>211</v>
      </c>
      <c r="B78" t="n">
        <v>1</v>
      </c>
      <c r="C78" t="n">
        <v>4</v>
      </c>
      <c r="D78" t="n">
        <v>2</v>
      </c>
      <c r="E78" t="n">
        <v>1</v>
      </c>
      <c r="F78" t="n">
        <v>2</v>
      </c>
      <c r="G78" t="n">
        <v>3</v>
      </c>
      <c r="H78" t="n">
        <v>4</v>
      </c>
      <c r="I78" t="n">
        <v>1</v>
      </c>
      <c r="J78" t="n">
        <v>1</v>
      </c>
      <c r="K78" t="n">
        <v>0</v>
      </c>
      <c r="L78" t="n">
        <v>0.5</v>
      </c>
      <c r="M78" t="n">
        <v>2.1</v>
      </c>
      <c r="N78" t="n">
        <v>1</v>
      </c>
      <c r="O78" t="n">
        <v>0.5</v>
      </c>
      <c r="P78" t="n">
        <v>1.1</v>
      </c>
      <c r="Q78" t="n">
        <v>1.6</v>
      </c>
      <c r="R78" t="n">
        <v>2.1</v>
      </c>
      <c r="S78" t="n">
        <v>0.5</v>
      </c>
      <c r="T78" t="n">
        <v>0.5</v>
      </c>
      <c r="U78" t="n">
        <v>0</v>
      </c>
      <c r="V78" t="n">
        <v>7</v>
      </c>
      <c r="W78" t="n">
        <v>8</v>
      </c>
      <c r="X78" t="n">
        <v>1</v>
      </c>
      <c r="Y78" t="n">
        <v>0</v>
      </c>
      <c r="Z78" t="n">
        <v>1</v>
      </c>
      <c r="AA78" t="n">
        <v>1</v>
      </c>
      <c r="AB78" t="n">
        <v>5</v>
      </c>
      <c r="AC78" t="n">
        <v>3</v>
      </c>
      <c r="AD78" t="n">
        <v>4</v>
      </c>
      <c r="AE78" t="n">
        <v>0</v>
      </c>
      <c r="AF78" t="n">
        <v>7</v>
      </c>
      <c r="AG78" t="n">
        <v>2</v>
      </c>
      <c r="AH78" t="n">
        <v>0.5</v>
      </c>
      <c r="AI78" t="n">
        <v>0</v>
      </c>
      <c r="AJ78" t="n">
        <v>0.5</v>
      </c>
      <c r="AK78" t="n">
        <v>0.3</v>
      </c>
      <c r="AL78" t="n">
        <v>1.3</v>
      </c>
      <c r="AM78" t="n">
        <v>3</v>
      </c>
      <c r="AN78" t="n">
        <v>4</v>
      </c>
      <c r="AO78" t="n">
        <v>0</v>
      </c>
    </row>
    <row r="79">
      <c r="A79" s="50" t="s">
        <v>212</v>
      </c>
      <c r="B79" t="n">
        <v>15</v>
      </c>
      <c r="C79" t="n">
        <v>19</v>
      </c>
      <c r="D79" t="n">
        <v>21</v>
      </c>
      <c r="E79" t="n">
        <v>19</v>
      </c>
      <c r="F79" t="n">
        <v>24</v>
      </c>
      <c r="G79" t="n">
        <v>16</v>
      </c>
      <c r="H79" t="n">
        <v>19</v>
      </c>
      <c r="I79" t="n">
        <v>26</v>
      </c>
      <c r="J79" t="n">
        <v>8</v>
      </c>
      <c r="K79" t="n">
        <v>15</v>
      </c>
      <c r="L79" t="n">
        <v>7.6</v>
      </c>
      <c r="M79" t="n">
        <v>9.8</v>
      </c>
      <c r="N79" t="n">
        <v>11</v>
      </c>
      <c r="O79" t="n">
        <v>10.1</v>
      </c>
      <c r="P79" t="n">
        <v>12.7</v>
      </c>
      <c r="Q79" t="n">
        <v>8.4</v>
      </c>
      <c r="R79" t="n">
        <v>9.8</v>
      </c>
      <c r="S79" t="n">
        <v>13.2</v>
      </c>
      <c r="T79" t="n">
        <v>4</v>
      </c>
      <c r="U79" t="n">
        <v>7.3</v>
      </c>
      <c r="V79" t="n">
        <v>27</v>
      </c>
      <c r="W79" t="n">
        <v>35</v>
      </c>
      <c r="X79" t="n">
        <v>13</v>
      </c>
      <c r="Y79" t="n">
        <v>21</v>
      </c>
      <c r="Z79" t="n">
        <v>33</v>
      </c>
      <c r="AA79" t="n">
        <v>28</v>
      </c>
      <c r="AB79" t="n">
        <v>17</v>
      </c>
      <c r="AC79" t="n">
        <v>33</v>
      </c>
      <c r="AD79" t="n">
        <v>11</v>
      </c>
      <c r="AE79" t="n">
        <v>14</v>
      </c>
      <c r="AF79" t="n">
        <v>1.8</v>
      </c>
      <c r="AG79" t="n">
        <v>1.8</v>
      </c>
      <c r="AH79" t="n">
        <v>0.6</v>
      </c>
      <c r="AI79" t="n">
        <v>1.1</v>
      </c>
      <c r="AJ79" t="n">
        <v>1.4</v>
      </c>
      <c r="AK79" t="n">
        <v>1.8</v>
      </c>
      <c r="AL79" t="n">
        <v>0.9</v>
      </c>
      <c r="AM79" t="n">
        <v>1.3</v>
      </c>
      <c r="AN79" t="n">
        <v>1.4</v>
      </c>
      <c r="AO79" t="n">
        <v>0.9</v>
      </c>
    </row>
    <row r="80">
      <c r="A80" s="50" t="s">
        <v>213</v>
      </c>
      <c r="B80" t="n">
        <v>2</v>
      </c>
      <c r="C80" t="n">
        <v>13</v>
      </c>
      <c r="D80" t="n">
        <v>7</v>
      </c>
      <c r="E80" t="n">
        <v>5</v>
      </c>
      <c r="F80" t="n">
        <v>2</v>
      </c>
      <c r="G80" t="n">
        <v>5</v>
      </c>
      <c r="H80" t="n">
        <v>4</v>
      </c>
      <c r="I80" t="n">
        <v>4</v>
      </c>
      <c r="J80" t="n">
        <v>2</v>
      </c>
      <c r="K80" t="n">
        <v>4</v>
      </c>
      <c r="L80" t="n">
        <v>1</v>
      </c>
      <c r="M80" t="n">
        <v>6.7</v>
      </c>
      <c r="N80" t="n">
        <v>3.7</v>
      </c>
      <c r="O80" t="n">
        <v>2.6</v>
      </c>
      <c r="P80" t="n">
        <v>1.1</v>
      </c>
      <c r="Q80" t="n">
        <v>2.6</v>
      </c>
      <c r="R80" t="n">
        <v>2.1</v>
      </c>
      <c r="S80" t="n">
        <v>2</v>
      </c>
      <c r="T80" t="n">
        <v>1</v>
      </c>
      <c r="U80" t="n">
        <v>1.9</v>
      </c>
      <c r="V80" t="n">
        <v>3</v>
      </c>
      <c r="W80" t="n">
        <v>17</v>
      </c>
      <c r="X80" t="n">
        <v>7</v>
      </c>
      <c r="Y80" t="n">
        <v>2</v>
      </c>
      <c r="Z80" t="n">
        <v>0</v>
      </c>
      <c r="AA80" t="n">
        <v>7</v>
      </c>
      <c r="AB80" t="n">
        <v>4</v>
      </c>
      <c r="AC80" t="n">
        <v>3</v>
      </c>
      <c r="AD80" t="n">
        <v>1</v>
      </c>
      <c r="AE80" t="n">
        <v>1</v>
      </c>
      <c r="AF80" t="n">
        <v>1.5</v>
      </c>
      <c r="AG80" t="n">
        <v>1.3</v>
      </c>
      <c r="AH80" t="n">
        <v>1</v>
      </c>
      <c r="AI80" t="n">
        <v>0.4</v>
      </c>
      <c r="AJ80" t="n">
        <v>0</v>
      </c>
      <c r="AK80" t="n">
        <v>1.4</v>
      </c>
      <c r="AL80" t="n">
        <v>1</v>
      </c>
      <c r="AM80" t="n">
        <v>0.8</v>
      </c>
      <c r="AN80" t="n">
        <v>0.5</v>
      </c>
      <c r="AO80" t="n">
        <v>0.3</v>
      </c>
    </row>
    <row r="81">
      <c r="A81" s="50" t="s">
        <v>214</v>
      </c>
      <c r="B81" t="n">
        <v>124</v>
      </c>
      <c r="C81" t="n">
        <v>141</v>
      </c>
      <c r="D81" t="n">
        <v>143</v>
      </c>
      <c r="E81" t="n">
        <v>128</v>
      </c>
      <c r="F81" t="n">
        <v>124</v>
      </c>
      <c r="G81" t="n">
        <v>114</v>
      </c>
      <c r="H81" t="n">
        <v>100</v>
      </c>
      <c r="I81" t="n">
        <v>129</v>
      </c>
      <c r="J81" t="n">
        <v>77</v>
      </c>
      <c r="K81" t="n">
        <v>109</v>
      </c>
      <c r="L81" t="n">
        <v>26</v>
      </c>
      <c r="M81" t="n">
        <v>29.6</v>
      </c>
      <c r="N81" t="n">
        <v>30.1</v>
      </c>
      <c r="O81" t="n">
        <v>27</v>
      </c>
      <c r="P81" t="n">
        <v>26.1</v>
      </c>
      <c r="Q81" t="n">
        <v>24</v>
      </c>
      <c r="R81" t="n">
        <v>21.1</v>
      </c>
      <c r="S81" t="n">
        <v>27.1</v>
      </c>
      <c r="T81" t="n">
        <v>16.2</v>
      </c>
      <c r="U81" t="n">
        <v>23.1</v>
      </c>
      <c r="V81" t="n">
        <v>195</v>
      </c>
      <c r="W81" t="n">
        <v>209</v>
      </c>
      <c r="X81" t="n">
        <v>195</v>
      </c>
      <c r="Y81" t="n">
        <v>931</v>
      </c>
      <c r="Z81" t="n">
        <v>169</v>
      </c>
      <c r="AA81" t="n">
        <v>274</v>
      </c>
      <c r="AB81" t="n">
        <v>157</v>
      </c>
      <c r="AC81" t="n">
        <v>160</v>
      </c>
      <c r="AD81" t="n">
        <v>103</v>
      </c>
      <c r="AE81" t="n">
        <v>211</v>
      </c>
      <c r="AF81" t="n">
        <v>1.6</v>
      </c>
      <c r="AG81" t="n">
        <v>1.5</v>
      </c>
      <c r="AH81" t="n">
        <v>1.4</v>
      </c>
      <c r="AI81" t="n">
        <v>7.3</v>
      </c>
      <c r="AJ81" t="n">
        <v>1.4</v>
      </c>
      <c r="AK81" t="n">
        <v>2.4</v>
      </c>
      <c r="AL81" t="n">
        <v>1.6</v>
      </c>
      <c r="AM81" t="n">
        <v>1.2</v>
      </c>
      <c r="AN81" t="n">
        <v>1.3</v>
      </c>
      <c r="AO81" t="n">
        <v>1.9</v>
      </c>
    </row>
    <row r="82">
      <c r="A82" s="50" t="s">
        <v>215</v>
      </c>
      <c r="B82" t="n">
        <v>57</v>
      </c>
      <c r="C82" t="n">
        <v>44</v>
      </c>
      <c r="D82" t="n">
        <v>58</v>
      </c>
      <c r="E82" t="n">
        <v>59</v>
      </c>
      <c r="F82" t="n">
        <v>62</v>
      </c>
      <c r="G82" t="n">
        <v>57</v>
      </c>
      <c r="H82" t="n">
        <v>44</v>
      </c>
      <c r="I82" t="n">
        <v>58</v>
      </c>
      <c r="J82" t="n">
        <v>24</v>
      </c>
      <c r="K82" t="n">
        <v>57</v>
      </c>
      <c r="L82" t="n">
        <v>12</v>
      </c>
      <c r="M82" t="n">
        <v>9.3</v>
      </c>
      <c r="N82" t="n">
        <v>12.2</v>
      </c>
      <c r="O82" t="n">
        <v>12.4</v>
      </c>
      <c r="P82" t="n">
        <v>13.1</v>
      </c>
      <c r="Q82" t="n">
        <v>12</v>
      </c>
      <c r="R82" t="n">
        <v>9.3</v>
      </c>
      <c r="S82" t="n">
        <v>12.2</v>
      </c>
      <c r="T82" t="n">
        <v>5.1</v>
      </c>
      <c r="U82" t="n">
        <v>12.1</v>
      </c>
      <c r="V82" t="n">
        <v>93</v>
      </c>
      <c r="W82" t="n">
        <v>94</v>
      </c>
      <c r="X82" t="n">
        <v>117</v>
      </c>
      <c r="Y82" t="n">
        <v>119</v>
      </c>
      <c r="Z82" t="n">
        <v>95</v>
      </c>
      <c r="AA82" t="n">
        <v>88</v>
      </c>
      <c r="AB82" t="n">
        <v>88</v>
      </c>
      <c r="AC82" t="n">
        <v>78</v>
      </c>
      <c r="AD82" t="n">
        <v>39</v>
      </c>
      <c r="AE82" t="n">
        <v>144</v>
      </c>
      <c r="AF82" t="n">
        <v>1.6</v>
      </c>
      <c r="AG82" t="n">
        <v>2.1</v>
      </c>
      <c r="AH82" t="n">
        <v>2</v>
      </c>
      <c r="AI82" t="n">
        <v>2</v>
      </c>
      <c r="AJ82" t="n">
        <v>1.5</v>
      </c>
      <c r="AK82" t="n">
        <v>1.5</v>
      </c>
      <c r="AL82" t="n">
        <v>2</v>
      </c>
      <c r="AM82" t="n">
        <v>1.3</v>
      </c>
      <c r="AN82" t="n">
        <v>1.6</v>
      </c>
      <c r="AO82" t="n">
        <v>2.5</v>
      </c>
    </row>
    <row r="83">
      <c r="A83" s="50" t="s">
        <v>216</v>
      </c>
      <c r="B83" t="n">
        <v>34</v>
      </c>
      <c r="C83" t="n">
        <v>32</v>
      </c>
      <c r="D83" t="n">
        <v>31</v>
      </c>
      <c r="E83" t="n">
        <v>27</v>
      </c>
      <c r="F83" t="n">
        <v>11</v>
      </c>
      <c r="G83" t="n">
        <v>16</v>
      </c>
      <c r="H83" t="n">
        <v>13</v>
      </c>
      <c r="I83" t="n">
        <v>14</v>
      </c>
      <c r="J83" t="n">
        <v>16</v>
      </c>
      <c r="K83" t="n">
        <v>13</v>
      </c>
      <c r="L83" t="n">
        <v>7.1</v>
      </c>
      <c r="M83" t="n">
        <v>6.7</v>
      </c>
      <c r="N83" t="n">
        <v>6.5</v>
      </c>
      <c r="O83" t="n">
        <v>5.7</v>
      </c>
      <c r="P83" t="n">
        <v>2.3</v>
      </c>
      <c r="Q83" t="n">
        <v>3.4</v>
      </c>
      <c r="R83" t="n">
        <v>2.7</v>
      </c>
      <c r="S83" t="n">
        <v>2.9</v>
      </c>
      <c r="T83" t="n">
        <v>3.4</v>
      </c>
      <c r="U83" t="n">
        <v>2.8</v>
      </c>
      <c r="V83" t="n">
        <v>43</v>
      </c>
      <c r="W83" t="n">
        <v>26</v>
      </c>
      <c r="X83" t="n">
        <v>27</v>
      </c>
      <c r="Y83" t="n">
        <v>33</v>
      </c>
      <c r="Z83" t="n">
        <v>6</v>
      </c>
      <c r="AA83" t="n">
        <v>15</v>
      </c>
      <c r="AB83" t="n">
        <v>9</v>
      </c>
      <c r="AC83" t="n">
        <v>14</v>
      </c>
      <c r="AD83" t="n">
        <v>17</v>
      </c>
      <c r="AE83" t="n">
        <v>34</v>
      </c>
      <c r="AF83" t="n">
        <v>1.3</v>
      </c>
      <c r="AG83" t="n">
        <v>0.8</v>
      </c>
      <c r="AH83" t="n">
        <v>0.9</v>
      </c>
      <c r="AI83" t="n">
        <v>1.2</v>
      </c>
      <c r="AJ83" t="n">
        <v>0.5</v>
      </c>
      <c r="AK83" t="n">
        <v>0.9</v>
      </c>
      <c r="AL83" t="n">
        <v>0.7</v>
      </c>
      <c r="AM83" t="n">
        <v>1</v>
      </c>
      <c r="AN83" t="n">
        <v>1.1</v>
      </c>
      <c r="AO83" t="n">
        <v>2.6</v>
      </c>
    </row>
    <row r="84">
      <c r="A84" s="50" t="s">
        <v>217</v>
      </c>
      <c r="B84" t="n">
        <v>1</v>
      </c>
      <c r="C84" t="n">
        <v>6</v>
      </c>
      <c r="D84" t="n">
        <v>3</v>
      </c>
      <c r="E84" t="n">
        <v>1</v>
      </c>
      <c r="F84" t="n">
        <v>2</v>
      </c>
      <c r="G84" t="n">
        <v>3</v>
      </c>
      <c r="H84" t="n">
        <v>4</v>
      </c>
      <c r="I84" t="n">
        <v>2</v>
      </c>
      <c r="J84" t="n">
        <v>3</v>
      </c>
      <c r="K84" t="n">
        <v>0</v>
      </c>
      <c r="L84" t="n">
        <v>0.2</v>
      </c>
      <c r="M84" t="n">
        <v>1.3</v>
      </c>
      <c r="N84" t="n">
        <v>0.6</v>
      </c>
      <c r="O84" t="n">
        <v>0.2</v>
      </c>
      <c r="P84" t="n">
        <v>0.4</v>
      </c>
      <c r="Q84" t="n">
        <v>0.6</v>
      </c>
      <c r="R84" t="n">
        <v>0.8</v>
      </c>
      <c r="S84" t="n">
        <v>0.4</v>
      </c>
      <c r="T84" t="n">
        <v>0.6</v>
      </c>
      <c r="U84" t="n">
        <v>0</v>
      </c>
      <c r="V84" t="n">
        <v>7</v>
      </c>
      <c r="W84" t="n">
        <v>13</v>
      </c>
      <c r="X84" t="n">
        <v>1</v>
      </c>
      <c r="Y84" t="n">
        <v>0</v>
      </c>
      <c r="Z84" t="n">
        <v>1</v>
      </c>
      <c r="AA84" t="n">
        <v>1</v>
      </c>
      <c r="AB84" t="n">
        <v>5</v>
      </c>
      <c r="AC84" t="n">
        <v>3</v>
      </c>
      <c r="AD84" t="n">
        <v>5</v>
      </c>
      <c r="AE84" t="n">
        <v>0</v>
      </c>
      <c r="AF84" t="n">
        <v>7</v>
      </c>
      <c r="AG84" t="n">
        <v>2.2</v>
      </c>
      <c r="AH84" t="n">
        <v>0.3</v>
      </c>
      <c r="AI84" t="n">
        <v>0</v>
      </c>
      <c r="AJ84" t="n">
        <v>0.5</v>
      </c>
      <c r="AK84" t="n">
        <v>0.3</v>
      </c>
      <c r="AL84" t="n">
        <v>1.3</v>
      </c>
      <c r="AM84" t="n">
        <v>1.5</v>
      </c>
      <c r="AN84" t="n">
        <v>1.7</v>
      </c>
      <c r="AO84" t="n">
        <v>0</v>
      </c>
    </row>
    <row r="85">
      <c r="A85" s="50" t="s">
        <v>218</v>
      </c>
      <c r="B85" t="n">
        <v>28</v>
      </c>
      <c r="C85" t="n">
        <v>42</v>
      </c>
      <c r="D85" t="n">
        <v>38</v>
      </c>
      <c r="E85" t="n">
        <v>34</v>
      </c>
      <c r="F85" t="n">
        <v>46</v>
      </c>
      <c r="G85" t="n">
        <v>27</v>
      </c>
      <c r="H85" t="n">
        <v>30</v>
      </c>
      <c r="I85" t="n">
        <v>43</v>
      </c>
      <c r="J85" t="n">
        <v>28</v>
      </c>
      <c r="K85" t="n">
        <v>30</v>
      </c>
      <c r="L85" t="n">
        <v>5.9</v>
      </c>
      <c r="M85" t="n">
        <v>8.8</v>
      </c>
      <c r="N85" t="n">
        <v>8</v>
      </c>
      <c r="O85" t="n">
        <v>7.2</v>
      </c>
      <c r="P85" t="n">
        <v>9.7</v>
      </c>
      <c r="Q85" t="n">
        <v>5.7</v>
      </c>
      <c r="R85" t="n">
        <v>6.3</v>
      </c>
      <c r="S85" t="n">
        <v>9</v>
      </c>
      <c r="T85" t="n">
        <v>5.9</v>
      </c>
      <c r="U85" t="n">
        <v>6.4</v>
      </c>
      <c r="V85" t="n">
        <v>49</v>
      </c>
      <c r="W85" t="n">
        <v>53</v>
      </c>
      <c r="X85" t="n">
        <v>31</v>
      </c>
      <c r="Y85" t="n">
        <v>776</v>
      </c>
      <c r="Z85" t="n">
        <v>66</v>
      </c>
      <c r="AA85" t="n">
        <v>161</v>
      </c>
      <c r="AB85" t="n">
        <v>46</v>
      </c>
      <c r="AC85" t="n">
        <v>55</v>
      </c>
      <c r="AD85" t="n">
        <v>38</v>
      </c>
      <c r="AE85" t="n">
        <v>26</v>
      </c>
      <c r="AF85" t="n">
        <v>1.8</v>
      </c>
      <c r="AG85" t="n">
        <v>1.3</v>
      </c>
      <c r="AH85" t="n">
        <v>0.8</v>
      </c>
      <c r="AI85" t="n">
        <v>22.8</v>
      </c>
      <c r="AJ85" t="n">
        <v>1.4</v>
      </c>
      <c r="AK85" t="n">
        <v>6</v>
      </c>
      <c r="AL85" t="n">
        <v>1.5</v>
      </c>
      <c r="AM85" t="n">
        <v>1.3</v>
      </c>
      <c r="AN85" t="n">
        <v>1.4</v>
      </c>
      <c r="AO85" t="n">
        <v>0.9</v>
      </c>
    </row>
    <row r="86">
      <c r="A86" s="50" t="s">
        <v>219</v>
      </c>
      <c r="B86" t="n">
        <v>4</v>
      </c>
      <c r="C86" t="n">
        <v>17</v>
      </c>
      <c r="D86" t="n">
        <v>13</v>
      </c>
      <c r="E86" t="n">
        <v>7</v>
      </c>
      <c r="F86" t="n">
        <v>3</v>
      </c>
      <c r="G86" t="n">
        <v>11</v>
      </c>
      <c r="H86" t="n">
        <v>9</v>
      </c>
      <c r="I86" t="n">
        <v>12</v>
      </c>
      <c r="J86" t="n">
        <v>6</v>
      </c>
      <c r="K86" t="n">
        <v>9</v>
      </c>
      <c r="L86" t="n">
        <v>0.8</v>
      </c>
      <c r="M86" t="n">
        <v>3.6</v>
      </c>
      <c r="N86" t="n">
        <v>2.7</v>
      </c>
      <c r="O86" t="n">
        <v>1.5</v>
      </c>
      <c r="P86" t="n">
        <v>0.6</v>
      </c>
      <c r="Q86" t="n">
        <v>2.3</v>
      </c>
      <c r="R86" t="n">
        <v>1.9</v>
      </c>
      <c r="S86" t="n">
        <v>2.5</v>
      </c>
      <c r="T86" t="n">
        <v>1.3</v>
      </c>
      <c r="U86" t="n">
        <v>1.9</v>
      </c>
      <c r="V86" t="n">
        <v>3</v>
      </c>
      <c r="W86" t="n">
        <v>23</v>
      </c>
      <c r="X86" t="n">
        <v>19</v>
      </c>
      <c r="Y86" t="n">
        <v>3</v>
      </c>
      <c r="Z86" t="n">
        <v>1</v>
      </c>
      <c r="AA86" t="n">
        <v>9</v>
      </c>
      <c r="AB86" t="n">
        <v>9</v>
      </c>
      <c r="AC86" t="n">
        <v>10</v>
      </c>
      <c r="AD86" t="n">
        <v>4</v>
      </c>
      <c r="AE86" t="n">
        <v>7</v>
      </c>
      <c r="AF86" t="n">
        <v>0.8</v>
      </c>
      <c r="AG86" t="n">
        <v>1.4</v>
      </c>
      <c r="AH86" t="n">
        <v>1.5</v>
      </c>
      <c r="AI86" t="n">
        <v>0.4</v>
      </c>
      <c r="AJ86" t="n">
        <v>0.3</v>
      </c>
      <c r="AK86" t="n">
        <v>0.8</v>
      </c>
      <c r="AL86" t="n">
        <v>1</v>
      </c>
      <c r="AM86" t="n">
        <v>0.8</v>
      </c>
      <c r="AN86" t="n">
        <v>0.7</v>
      </c>
      <c r="AO86" t="n">
        <v>0.8</v>
      </c>
    </row>
    <row r="87">
      <c r="A87" s="50" t="s">
        <v>220</v>
      </c>
      <c r="B87" t="n">
        <v>165</v>
      </c>
      <c r="C87" t="n">
        <v>136</v>
      </c>
      <c r="D87" t="n">
        <v>136</v>
      </c>
      <c r="E87" t="n">
        <v>159</v>
      </c>
      <c r="F87" t="n">
        <v>139</v>
      </c>
      <c r="G87" t="n">
        <v>129</v>
      </c>
      <c r="H87" t="n">
        <v>132</v>
      </c>
      <c r="I87" t="n">
        <v>160</v>
      </c>
      <c r="J87" t="n">
        <v>95</v>
      </c>
      <c r="K87" t="n">
        <v>104</v>
      </c>
      <c r="L87" t="n">
        <v>58.3</v>
      </c>
      <c r="M87" t="n">
        <v>48.7</v>
      </c>
      <c r="N87" t="n">
        <v>49</v>
      </c>
      <c r="O87" t="n">
        <v>57.5</v>
      </c>
      <c r="P87" t="n">
        <v>50.8</v>
      </c>
      <c r="Q87" t="n">
        <v>48.5</v>
      </c>
      <c r="R87" t="n">
        <v>50.8</v>
      </c>
      <c r="S87" t="n">
        <v>62.6</v>
      </c>
      <c r="T87" t="n">
        <v>37.8</v>
      </c>
      <c r="U87" t="n">
        <v>42.3</v>
      </c>
      <c r="V87" t="n">
        <v>379</v>
      </c>
      <c r="W87" t="n">
        <v>266</v>
      </c>
      <c r="X87" t="n">
        <v>246</v>
      </c>
      <c r="Y87" t="n">
        <v>320</v>
      </c>
      <c r="Z87" t="n">
        <v>320</v>
      </c>
      <c r="AA87" t="n">
        <v>219</v>
      </c>
      <c r="AB87" t="n">
        <v>206</v>
      </c>
      <c r="AC87" t="n">
        <v>228</v>
      </c>
      <c r="AD87" t="n">
        <v>140</v>
      </c>
      <c r="AE87" t="n">
        <v>167</v>
      </c>
      <c r="AF87" t="n">
        <v>2.3</v>
      </c>
      <c r="AG87" t="n">
        <v>2</v>
      </c>
      <c r="AH87" t="n">
        <v>1.8</v>
      </c>
      <c r="AI87" t="n">
        <v>2</v>
      </c>
      <c r="AJ87" t="n">
        <v>2.3</v>
      </c>
      <c r="AK87" t="n">
        <v>1.7</v>
      </c>
      <c r="AL87" t="n">
        <v>1.6</v>
      </c>
      <c r="AM87" t="n">
        <v>1.4</v>
      </c>
      <c r="AN87" t="n">
        <v>1.5</v>
      </c>
      <c r="AO87" t="n">
        <v>1.6</v>
      </c>
    </row>
    <row r="88">
      <c r="A88" s="50" t="s">
        <v>221</v>
      </c>
      <c r="B88" t="n">
        <v>20</v>
      </c>
      <c r="C88" t="n">
        <v>18</v>
      </c>
      <c r="D88" t="n">
        <v>21</v>
      </c>
      <c r="E88" t="n">
        <v>18</v>
      </c>
      <c r="F88" t="n">
        <v>14</v>
      </c>
      <c r="G88" t="n">
        <v>14</v>
      </c>
      <c r="H88" t="n">
        <v>9</v>
      </c>
      <c r="I88" t="n">
        <v>21</v>
      </c>
      <c r="J88" t="n">
        <v>8</v>
      </c>
      <c r="K88" t="n">
        <v>12</v>
      </c>
      <c r="L88" t="n">
        <v>7.1</v>
      </c>
      <c r="M88" t="n">
        <v>6.4</v>
      </c>
      <c r="N88" t="n">
        <v>7.6</v>
      </c>
      <c r="O88" t="n">
        <v>6.5</v>
      </c>
      <c r="P88" t="n">
        <v>5.1</v>
      </c>
      <c r="Q88" t="n">
        <v>5.3</v>
      </c>
      <c r="R88" t="n">
        <v>3.5</v>
      </c>
      <c r="S88" t="n">
        <v>8.2</v>
      </c>
      <c r="T88" t="n">
        <v>3.2</v>
      </c>
      <c r="U88" t="n">
        <v>4.9</v>
      </c>
      <c r="V88" t="n">
        <v>82</v>
      </c>
      <c r="W88" t="n">
        <v>51</v>
      </c>
      <c r="X88" t="n">
        <v>43</v>
      </c>
      <c r="Y88" t="n">
        <v>38</v>
      </c>
      <c r="Z88" t="n">
        <v>45</v>
      </c>
      <c r="AA88" t="n">
        <v>37</v>
      </c>
      <c r="AB88" t="n">
        <v>66</v>
      </c>
      <c r="AC88" t="n">
        <v>40</v>
      </c>
      <c r="AD88" t="n">
        <v>31</v>
      </c>
      <c r="AE88" t="n">
        <v>35</v>
      </c>
      <c r="AF88" t="n">
        <v>4.1</v>
      </c>
      <c r="AG88" t="n">
        <v>2.8</v>
      </c>
      <c r="AH88" t="n">
        <v>2</v>
      </c>
      <c r="AI88" t="n">
        <v>2.1</v>
      </c>
      <c r="AJ88" t="n">
        <v>3.2</v>
      </c>
      <c r="AK88" t="n">
        <v>2.6</v>
      </c>
      <c r="AL88" t="n">
        <v>7.3</v>
      </c>
      <c r="AM88" t="n">
        <v>1.9</v>
      </c>
      <c r="AN88" t="n">
        <v>3.9</v>
      </c>
      <c r="AO88" t="n">
        <v>2.9</v>
      </c>
    </row>
    <row r="89">
      <c r="A89" s="50" t="s">
        <v>222</v>
      </c>
      <c r="B89" t="n">
        <v>11</v>
      </c>
      <c r="C89" t="n">
        <v>2</v>
      </c>
      <c r="D89" t="n">
        <v>10</v>
      </c>
      <c r="E89" t="n">
        <v>8</v>
      </c>
      <c r="F89" t="n">
        <v>13</v>
      </c>
      <c r="G89" t="n">
        <v>8</v>
      </c>
      <c r="H89" t="n">
        <v>10</v>
      </c>
      <c r="I89" t="n">
        <v>6</v>
      </c>
      <c r="J89" t="n">
        <v>11</v>
      </c>
      <c r="K89" t="n">
        <v>8</v>
      </c>
      <c r="L89" t="n">
        <v>3.9</v>
      </c>
      <c r="M89" t="n">
        <v>0.7</v>
      </c>
      <c r="N89" t="n">
        <v>3.6</v>
      </c>
      <c r="O89" t="n">
        <v>2.9</v>
      </c>
      <c r="P89" t="n">
        <v>4.8</v>
      </c>
      <c r="Q89" t="n">
        <v>3</v>
      </c>
      <c r="R89" t="n">
        <v>3.8</v>
      </c>
      <c r="S89" t="n">
        <v>2.3</v>
      </c>
      <c r="T89" t="n">
        <v>4.4</v>
      </c>
      <c r="U89" t="n">
        <v>3.3</v>
      </c>
      <c r="V89" t="n">
        <v>31</v>
      </c>
      <c r="W89" t="n">
        <v>0</v>
      </c>
      <c r="X89" t="n">
        <v>6</v>
      </c>
      <c r="Y89" t="n">
        <v>7</v>
      </c>
      <c r="Z89" t="n">
        <v>25</v>
      </c>
      <c r="AA89" t="n">
        <v>9</v>
      </c>
      <c r="AB89" t="n">
        <v>5</v>
      </c>
      <c r="AC89" t="n">
        <v>9</v>
      </c>
      <c r="AD89" t="n">
        <v>5</v>
      </c>
      <c r="AE89" t="n">
        <v>7</v>
      </c>
      <c r="AF89" t="n">
        <v>2.8</v>
      </c>
      <c r="AG89" t="n">
        <v>0</v>
      </c>
      <c r="AH89" t="n">
        <v>0.6</v>
      </c>
      <c r="AI89" t="n">
        <v>0.9</v>
      </c>
      <c r="AJ89" t="n">
        <v>1.9</v>
      </c>
      <c r="AK89" t="n">
        <v>1.1</v>
      </c>
      <c r="AL89" t="n">
        <v>0.5</v>
      </c>
      <c r="AM89" t="n">
        <v>1.5</v>
      </c>
      <c r="AN89" t="n">
        <v>0.5</v>
      </c>
      <c r="AO89" t="n">
        <v>0.9</v>
      </c>
    </row>
    <row r="90">
      <c r="A90" s="50" t="s">
        <v>223</v>
      </c>
      <c r="B90" t="n">
        <v>10</v>
      </c>
      <c r="C90" t="n">
        <v>10</v>
      </c>
      <c r="D90" t="n">
        <v>7</v>
      </c>
      <c r="E90" t="n">
        <v>6</v>
      </c>
      <c r="F90" t="n">
        <v>6</v>
      </c>
      <c r="G90" t="n">
        <v>5</v>
      </c>
      <c r="H90" t="n">
        <v>6</v>
      </c>
      <c r="I90" t="n">
        <v>4</v>
      </c>
      <c r="J90" t="n">
        <v>7</v>
      </c>
      <c r="K90" t="n">
        <v>4</v>
      </c>
      <c r="L90" t="n">
        <v>3.5</v>
      </c>
      <c r="M90" t="n">
        <v>3.6</v>
      </c>
      <c r="N90" t="n">
        <v>2.5</v>
      </c>
      <c r="O90" t="n">
        <v>2.2</v>
      </c>
      <c r="P90" t="n">
        <v>2.2</v>
      </c>
      <c r="Q90" t="n">
        <v>1.9</v>
      </c>
      <c r="R90" t="n">
        <v>2.3</v>
      </c>
      <c r="S90" t="n">
        <v>1.6</v>
      </c>
      <c r="T90" t="n">
        <v>2.8</v>
      </c>
      <c r="U90" t="n">
        <v>1.6</v>
      </c>
      <c r="V90" t="n">
        <v>43</v>
      </c>
      <c r="W90" t="n">
        <v>12</v>
      </c>
      <c r="X90" t="n">
        <v>14</v>
      </c>
      <c r="Y90" t="n">
        <v>11</v>
      </c>
      <c r="Z90" t="n">
        <v>56</v>
      </c>
      <c r="AA90" t="n">
        <v>9</v>
      </c>
      <c r="AB90" t="n">
        <v>6</v>
      </c>
      <c r="AC90" t="n">
        <v>2</v>
      </c>
      <c r="AD90" t="n">
        <v>14</v>
      </c>
      <c r="AE90" t="n">
        <v>4</v>
      </c>
      <c r="AF90" t="n">
        <v>4.3</v>
      </c>
      <c r="AG90" t="n">
        <v>1.2</v>
      </c>
      <c r="AH90" t="n">
        <v>2</v>
      </c>
      <c r="AI90" t="n">
        <v>1.8</v>
      </c>
      <c r="AJ90" t="n">
        <v>9.3</v>
      </c>
      <c r="AK90" t="n">
        <v>1.8</v>
      </c>
      <c r="AL90" t="n">
        <v>1</v>
      </c>
      <c r="AM90" t="n">
        <v>0.5</v>
      </c>
      <c r="AN90" t="n">
        <v>2</v>
      </c>
      <c r="AO90" t="n">
        <v>1</v>
      </c>
    </row>
    <row r="91">
      <c r="A91" s="50" t="s">
        <v>224</v>
      </c>
      <c r="B91" t="n">
        <v>108</v>
      </c>
      <c r="C91" t="n">
        <v>91</v>
      </c>
      <c r="D91" t="n">
        <v>83</v>
      </c>
      <c r="E91" t="n">
        <v>105</v>
      </c>
      <c r="F91" t="n">
        <v>95</v>
      </c>
      <c r="G91" t="n">
        <v>89</v>
      </c>
      <c r="H91" t="n">
        <v>97</v>
      </c>
      <c r="I91" t="n">
        <v>113</v>
      </c>
      <c r="J91" t="n">
        <v>54</v>
      </c>
      <c r="K91" t="n">
        <v>74</v>
      </c>
      <c r="L91" t="n">
        <v>38.2</v>
      </c>
      <c r="M91" t="n">
        <v>32.6</v>
      </c>
      <c r="N91" t="n">
        <v>29.9</v>
      </c>
      <c r="O91" t="n">
        <v>38</v>
      </c>
      <c r="P91" t="n">
        <v>34.7</v>
      </c>
      <c r="Q91" t="n">
        <v>33.5</v>
      </c>
      <c r="R91" t="n">
        <v>37.3</v>
      </c>
      <c r="S91" t="n">
        <v>44.2</v>
      </c>
      <c r="T91" t="n">
        <v>21.5</v>
      </c>
      <c r="U91" t="n">
        <v>30.1</v>
      </c>
      <c r="V91" t="n">
        <v>187</v>
      </c>
      <c r="W91" t="n">
        <v>192</v>
      </c>
      <c r="X91" t="n">
        <v>162</v>
      </c>
      <c r="Y91" t="n">
        <v>226</v>
      </c>
      <c r="Z91" t="n">
        <v>187</v>
      </c>
      <c r="AA91" t="n">
        <v>154</v>
      </c>
      <c r="AB91" t="n">
        <v>116</v>
      </c>
      <c r="AC91" t="n">
        <v>168</v>
      </c>
      <c r="AD91" t="n">
        <v>73</v>
      </c>
      <c r="AE91" t="n">
        <v>115</v>
      </c>
      <c r="AF91" t="n">
        <v>1.7</v>
      </c>
      <c r="AG91" t="n">
        <v>2.1</v>
      </c>
      <c r="AH91" t="n">
        <v>2</v>
      </c>
      <c r="AI91" t="n">
        <v>2.2</v>
      </c>
      <c r="AJ91" t="n">
        <v>2</v>
      </c>
      <c r="AK91" t="n">
        <v>1.7</v>
      </c>
      <c r="AL91" t="n">
        <v>1.2</v>
      </c>
      <c r="AM91" t="n">
        <v>1.5</v>
      </c>
      <c r="AN91" t="n">
        <v>1.4</v>
      </c>
      <c r="AO91" t="n">
        <v>1.6</v>
      </c>
    </row>
    <row r="92">
      <c r="A92" s="50" t="s">
        <v>225</v>
      </c>
      <c r="B92" t="n">
        <v>16</v>
      </c>
      <c r="C92" t="n">
        <v>15</v>
      </c>
      <c r="D92" t="n">
        <v>15</v>
      </c>
      <c r="E92" t="n">
        <v>22</v>
      </c>
      <c r="F92" t="n">
        <v>11</v>
      </c>
      <c r="G92" t="n">
        <v>13</v>
      </c>
      <c r="H92" t="n">
        <v>10</v>
      </c>
      <c r="I92" t="n">
        <v>16</v>
      </c>
      <c r="J92" t="n">
        <v>15</v>
      </c>
      <c r="K92" t="n">
        <v>6</v>
      </c>
      <c r="L92" t="n">
        <v>5.7</v>
      </c>
      <c r="M92" t="n">
        <v>5.4</v>
      </c>
      <c r="N92" t="n">
        <v>5.4</v>
      </c>
      <c r="O92" t="n">
        <v>8</v>
      </c>
      <c r="P92" t="n">
        <v>4</v>
      </c>
      <c r="Q92" t="n">
        <v>4.9</v>
      </c>
      <c r="R92" t="n">
        <v>3.8</v>
      </c>
      <c r="S92" t="n">
        <v>6.3</v>
      </c>
      <c r="T92" t="n">
        <v>6</v>
      </c>
      <c r="U92" t="n">
        <v>2.4</v>
      </c>
      <c r="V92" t="n">
        <v>36</v>
      </c>
      <c r="W92" t="n">
        <v>11</v>
      </c>
      <c r="X92" t="n">
        <v>21</v>
      </c>
      <c r="Y92" t="n">
        <v>38</v>
      </c>
      <c r="Z92" t="n">
        <v>7</v>
      </c>
      <c r="AA92" t="n">
        <v>10</v>
      </c>
      <c r="AB92" t="n">
        <v>13</v>
      </c>
      <c r="AC92" t="n">
        <v>9</v>
      </c>
      <c r="AD92" t="n">
        <v>17</v>
      </c>
      <c r="AE92" t="n">
        <v>6</v>
      </c>
      <c r="AF92" t="n">
        <v>2.3</v>
      </c>
      <c r="AG92" t="n">
        <v>0.7</v>
      </c>
      <c r="AH92" t="n">
        <v>1.4</v>
      </c>
      <c r="AI92" t="n">
        <v>1.7</v>
      </c>
      <c r="AJ92" t="n">
        <v>0.6</v>
      </c>
      <c r="AK92" t="n">
        <v>0.8</v>
      </c>
      <c r="AL92" t="n">
        <v>1.3</v>
      </c>
      <c r="AM92" t="n">
        <v>0.6</v>
      </c>
      <c r="AN92" t="n">
        <v>1.1</v>
      </c>
      <c r="AO92" t="n">
        <v>1</v>
      </c>
    </row>
    <row r="93">
      <c r="A93" s="50" t="s">
        <v>226</v>
      </c>
      <c r="B93" t="n">
        <v>244</v>
      </c>
      <c r="C93" t="n">
        <v>218</v>
      </c>
      <c r="D93" t="n">
        <v>184</v>
      </c>
      <c r="E93" t="n">
        <v>219</v>
      </c>
      <c r="F93" t="n">
        <v>188</v>
      </c>
      <c r="G93" t="n">
        <v>177</v>
      </c>
      <c r="H93" t="n">
        <v>193</v>
      </c>
      <c r="I93" t="n">
        <v>232</v>
      </c>
      <c r="J93" t="n">
        <v>179</v>
      </c>
      <c r="K93" t="n">
        <v>177</v>
      </c>
      <c r="L93" t="n">
        <v>34.4</v>
      </c>
      <c r="M93" t="n">
        <v>30.9</v>
      </c>
      <c r="N93" t="n">
        <v>26.2</v>
      </c>
      <c r="O93" t="n">
        <v>31.1</v>
      </c>
      <c r="P93" t="n">
        <v>26.6</v>
      </c>
      <c r="Q93" t="n">
        <v>24.9</v>
      </c>
      <c r="R93" t="n">
        <v>27</v>
      </c>
      <c r="S93" t="n">
        <v>32.2</v>
      </c>
      <c r="T93" t="n">
        <v>24.8</v>
      </c>
      <c r="U93" t="n">
        <v>24.3</v>
      </c>
      <c r="V93" t="n">
        <v>600</v>
      </c>
      <c r="W93" t="n">
        <v>562</v>
      </c>
      <c r="X93" t="n">
        <v>793</v>
      </c>
      <c r="Y93" t="n">
        <v>419</v>
      </c>
      <c r="Z93" t="n">
        <v>540</v>
      </c>
      <c r="AA93" t="n">
        <v>381</v>
      </c>
      <c r="AB93" t="n">
        <v>395</v>
      </c>
      <c r="AC93" t="n">
        <v>385</v>
      </c>
      <c r="AD93" t="n">
        <v>399</v>
      </c>
      <c r="AE93" t="n">
        <v>362</v>
      </c>
      <c r="AF93" t="n">
        <v>2.5</v>
      </c>
      <c r="AG93" t="n">
        <v>2.6</v>
      </c>
      <c r="AH93" t="n">
        <v>4.3</v>
      </c>
      <c r="AI93" t="n">
        <v>1.9</v>
      </c>
      <c r="AJ93" t="n">
        <v>2.9</v>
      </c>
      <c r="AK93" t="n">
        <v>2.2</v>
      </c>
      <c r="AL93" t="n">
        <v>2</v>
      </c>
      <c r="AM93" t="n">
        <v>1.7</v>
      </c>
      <c r="AN93" t="n">
        <v>2.2</v>
      </c>
      <c r="AO93" t="n">
        <v>2</v>
      </c>
    </row>
    <row r="94">
      <c r="A94" s="50" t="s">
        <v>227</v>
      </c>
      <c r="B94" t="n">
        <v>29</v>
      </c>
      <c r="C94" t="n">
        <v>29</v>
      </c>
      <c r="D94" t="n">
        <v>22</v>
      </c>
      <c r="E94" t="n">
        <v>27</v>
      </c>
      <c r="F94" t="n">
        <v>25</v>
      </c>
      <c r="G94" t="n">
        <v>20</v>
      </c>
      <c r="H94" t="n">
        <v>25</v>
      </c>
      <c r="I94" t="n">
        <v>23</v>
      </c>
      <c r="J94" t="n">
        <v>14</v>
      </c>
      <c r="K94" t="n">
        <v>18</v>
      </c>
      <c r="L94" t="n">
        <v>4.1</v>
      </c>
      <c r="M94" t="n">
        <v>4.1</v>
      </c>
      <c r="N94" t="n">
        <v>3.1</v>
      </c>
      <c r="O94" t="n">
        <v>3.8</v>
      </c>
      <c r="P94" t="n">
        <v>3.5</v>
      </c>
      <c r="Q94" t="n">
        <v>2.8</v>
      </c>
      <c r="R94" t="n">
        <v>3.5</v>
      </c>
      <c r="S94" t="n">
        <v>3.2</v>
      </c>
      <c r="T94" t="n">
        <v>1.9</v>
      </c>
      <c r="U94" t="n">
        <v>2.5</v>
      </c>
      <c r="V94" t="n">
        <v>100</v>
      </c>
      <c r="W94" t="n">
        <v>151</v>
      </c>
      <c r="X94" t="n">
        <v>100</v>
      </c>
      <c r="Y94" t="n">
        <v>84</v>
      </c>
      <c r="Z94" t="n">
        <v>93</v>
      </c>
      <c r="AA94" t="n">
        <v>59</v>
      </c>
      <c r="AB94" t="n">
        <v>67</v>
      </c>
      <c r="AC94" t="n">
        <v>47</v>
      </c>
      <c r="AD94" t="n">
        <v>30</v>
      </c>
      <c r="AE94" t="n">
        <v>27</v>
      </c>
      <c r="AF94" t="n">
        <v>3.4</v>
      </c>
      <c r="AG94" t="n">
        <v>5.2</v>
      </c>
      <c r="AH94" t="n">
        <v>4.5</v>
      </c>
      <c r="AI94" t="n">
        <v>3.1</v>
      </c>
      <c r="AJ94" t="n">
        <v>3.7</v>
      </c>
      <c r="AK94" t="n">
        <v>3</v>
      </c>
      <c r="AL94" t="n">
        <v>2.7</v>
      </c>
      <c r="AM94" t="n">
        <v>2</v>
      </c>
      <c r="AN94" t="n">
        <v>2.1</v>
      </c>
      <c r="AO94" t="n">
        <v>1.5</v>
      </c>
    </row>
    <row r="95">
      <c r="A95" s="50" t="s">
        <v>228</v>
      </c>
      <c r="B95" t="n">
        <v>24</v>
      </c>
      <c r="C95" t="n">
        <v>23</v>
      </c>
      <c r="D95" t="n">
        <v>14</v>
      </c>
      <c r="E95" t="n">
        <v>23</v>
      </c>
      <c r="F95" t="n">
        <v>25</v>
      </c>
      <c r="G95" t="n">
        <v>21</v>
      </c>
      <c r="H95" t="n">
        <v>27</v>
      </c>
      <c r="I95" t="n">
        <v>36</v>
      </c>
      <c r="J95" t="n">
        <v>63</v>
      </c>
      <c r="K95" t="n">
        <v>36</v>
      </c>
      <c r="L95" t="n">
        <v>3.4</v>
      </c>
      <c r="M95" t="n">
        <v>3.3</v>
      </c>
      <c r="N95" t="n">
        <v>2</v>
      </c>
      <c r="O95" t="n">
        <v>3.3</v>
      </c>
      <c r="P95" t="n">
        <v>3.5</v>
      </c>
      <c r="Q95" t="n">
        <v>3</v>
      </c>
      <c r="R95" t="n">
        <v>3.8</v>
      </c>
      <c r="S95" t="n">
        <v>5</v>
      </c>
      <c r="T95" t="n">
        <v>8.7</v>
      </c>
      <c r="U95" t="n">
        <v>4.9</v>
      </c>
      <c r="V95" t="n">
        <v>44</v>
      </c>
      <c r="W95" t="n">
        <v>56</v>
      </c>
      <c r="X95" t="n">
        <v>39</v>
      </c>
      <c r="Y95" t="n">
        <v>60</v>
      </c>
      <c r="Z95" t="n">
        <v>44</v>
      </c>
      <c r="AA95" t="n">
        <v>48</v>
      </c>
      <c r="AB95" t="n">
        <v>47</v>
      </c>
      <c r="AC95" t="n">
        <v>39</v>
      </c>
      <c r="AD95" t="n">
        <v>133</v>
      </c>
      <c r="AE95" t="n">
        <v>94</v>
      </c>
      <c r="AF95" t="n">
        <v>1.8</v>
      </c>
      <c r="AG95" t="n">
        <v>2.4</v>
      </c>
      <c r="AH95" t="n">
        <v>2.8</v>
      </c>
      <c r="AI95" t="n">
        <v>2.6</v>
      </c>
      <c r="AJ95" t="n">
        <v>1.8</v>
      </c>
      <c r="AK95" t="n">
        <v>2.3</v>
      </c>
      <c r="AL95" t="n">
        <v>1.7</v>
      </c>
      <c r="AM95" t="n">
        <v>1.1</v>
      </c>
      <c r="AN95" t="n">
        <v>2.1</v>
      </c>
      <c r="AO95" t="n">
        <v>2.6</v>
      </c>
    </row>
    <row r="96">
      <c r="A96" s="50" t="s">
        <v>229</v>
      </c>
      <c r="B96" t="n">
        <v>22</v>
      </c>
      <c r="C96" t="n">
        <v>14</v>
      </c>
      <c r="D96" t="n">
        <v>11</v>
      </c>
      <c r="E96" t="n">
        <v>5</v>
      </c>
      <c r="F96" t="n">
        <v>7</v>
      </c>
      <c r="G96" t="n">
        <v>17</v>
      </c>
      <c r="H96" t="n">
        <v>7</v>
      </c>
      <c r="I96" t="n">
        <v>10</v>
      </c>
      <c r="J96" t="n">
        <v>8</v>
      </c>
      <c r="K96" t="n">
        <v>11</v>
      </c>
      <c r="L96" t="n">
        <v>3.1</v>
      </c>
      <c r="M96" t="n">
        <v>2</v>
      </c>
      <c r="N96" t="n">
        <v>1.6</v>
      </c>
      <c r="O96" t="n">
        <v>0.7</v>
      </c>
      <c r="P96" t="n">
        <v>1</v>
      </c>
      <c r="Q96" t="n">
        <v>2.4</v>
      </c>
      <c r="R96" t="n">
        <v>1</v>
      </c>
      <c r="S96" t="n">
        <v>1.4</v>
      </c>
      <c r="T96" t="n">
        <v>1.1</v>
      </c>
      <c r="U96" t="n">
        <v>1.5</v>
      </c>
      <c r="V96" t="n">
        <v>61</v>
      </c>
      <c r="W96" t="n">
        <v>20</v>
      </c>
      <c r="X96" t="n">
        <v>32</v>
      </c>
      <c r="Y96" t="n">
        <v>8</v>
      </c>
      <c r="Z96" t="n">
        <v>22</v>
      </c>
      <c r="AA96" t="n">
        <v>38</v>
      </c>
      <c r="AB96" t="n">
        <v>38</v>
      </c>
      <c r="AC96" t="n">
        <v>13</v>
      </c>
      <c r="AD96" t="n">
        <v>32</v>
      </c>
      <c r="AE96" t="n">
        <v>22</v>
      </c>
      <c r="AF96" t="n">
        <v>2.8</v>
      </c>
      <c r="AG96" t="n">
        <v>1.4</v>
      </c>
      <c r="AH96" t="n">
        <v>2.9</v>
      </c>
      <c r="AI96" t="n">
        <v>1.6</v>
      </c>
      <c r="AJ96" t="n">
        <v>3.1</v>
      </c>
      <c r="AK96" t="n">
        <v>2.2</v>
      </c>
      <c r="AL96" t="n">
        <v>5.4</v>
      </c>
      <c r="AM96" t="n">
        <v>1.3</v>
      </c>
      <c r="AN96" t="n">
        <v>4</v>
      </c>
      <c r="AO96" t="n">
        <v>2</v>
      </c>
    </row>
    <row r="97">
      <c r="A97" s="50" t="s">
        <v>230</v>
      </c>
      <c r="B97" t="n">
        <v>139</v>
      </c>
      <c r="C97" t="n">
        <v>115</v>
      </c>
      <c r="D97" t="n">
        <v>106</v>
      </c>
      <c r="E97" t="n">
        <v>122</v>
      </c>
      <c r="F97" t="n">
        <v>113</v>
      </c>
      <c r="G97" t="n">
        <v>93</v>
      </c>
      <c r="H97" t="n">
        <v>115</v>
      </c>
      <c r="I97" t="n">
        <v>132</v>
      </c>
      <c r="J97" t="n">
        <v>78</v>
      </c>
      <c r="K97" t="n">
        <v>96</v>
      </c>
      <c r="L97" t="n">
        <v>19.6</v>
      </c>
      <c r="M97" t="n">
        <v>16.3</v>
      </c>
      <c r="N97" t="n">
        <v>15.1</v>
      </c>
      <c r="O97" t="n">
        <v>17.3</v>
      </c>
      <c r="P97" t="n">
        <v>16</v>
      </c>
      <c r="Q97" t="n">
        <v>13.1</v>
      </c>
      <c r="R97" t="n">
        <v>16.1</v>
      </c>
      <c r="S97" t="n">
        <v>18.3</v>
      </c>
      <c r="T97" t="n">
        <v>10.8</v>
      </c>
      <c r="U97" t="n">
        <v>13.2</v>
      </c>
      <c r="V97" t="n">
        <v>324</v>
      </c>
      <c r="W97" t="n">
        <v>222</v>
      </c>
      <c r="X97" t="n">
        <v>559</v>
      </c>
      <c r="Y97" t="n">
        <v>207</v>
      </c>
      <c r="Z97" t="n">
        <v>347</v>
      </c>
      <c r="AA97" t="n">
        <v>185</v>
      </c>
      <c r="AB97" t="n">
        <v>211</v>
      </c>
      <c r="AC97" t="n">
        <v>240</v>
      </c>
      <c r="AD97" t="n">
        <v>192</v>
      </c>
      <c r="AE97" t="n">
        <v>193</v>
      </c>
      <c r="AF97" t="n">
        <v>2.3</v>
      </c>
      <c r="AG97" t="n">
        <v>1.9</v>
      </c>
      <c r="AH97" t="n">
        <v>5.3</v>
      </c>
      <c r="AI97" t="n">
        <v>1.7</v>
      </c>
      <c r="AJ97" t="n">
        <v>3.1</v>
      </c>
      <c r="AK97" t="n">
        <v>2</v>
      </c>
      <c r="AL97" t="n">
        <v>1.8</v>
      </c>
      <c r="AM97" t="n">
        <v>1.8</v>
      </c>
      <c r="AN97" t="n">
        <v>2.5</v>
      </c>
      <c r="AO97" t="n">
        <v>2</v>
      </c>
    </row>
    <row r="98">
      <c r="A98" s="50" t="s">
        <v>231</v>
      </c>
      <c r="B98" t="n">
        <v>30</v>
      </c>
      <c r="C98" t="n">
        <v>37</v>
      </c>
      <c r="D98" t="n">
        <v>31</v>
      </c>
      <c r="E98" t="n">
        <v>42</v>
      </c>
      <c r="F98" t="n">
        <v>18</v>
      </c>
      <c r="G98" t="n">
        <v>26</v>
      </c>
      <c r="H98" t="n">
        <v>19</v>
      </c>
      <c r="I98" t="n">
        <v>31</v>
      </c>
      <c r="J98" t="n">
        <v>16</v>
      </c>
      <c r="K98" t="n">
        <v>16</v>
      </c>
      <c r="L98" t="n">
        <v>4.2</v>
      </c>
      <c r="M98" t="n">
        <v>5.3</v>
      </c>
      <c r="N98" t="n">
        <v>4.4</v>
      </c>
      <c r="O98" t="n">
        <v>6</v>
      </c>
      <c r="P98" t="n">
        <v>2.5</v>
      </c>
      <c r="Q98" t="n">
        <v>3.7</v>
      </c>
      <c r="R98" t="n">
        <v>2.7</v>
      </c>
      <c r="S98" t="n">
        <v>4.3</v>
      </c>
      <c r="T98" t="n">
        <v>2.2</v>
      </c>
      <c r="U98" t="n">
        <v>2.2</v>
      </c>
      <c r="V98" t="n">
        <v>71</v>
      </c>
      <c r="W98" t="n">
        <v>113</v>
      </c>
      <c r="X98" t="n">
        <v>63</v>
      </c>
      <c r="Y98" t="n">
        <v>60</v>
      </c>
      <c r="Z98" t="n">
        <v>34</v>
      </c>
      <c r="AA98" t="n">
        <v>51</v>
      </c>
      <c r="AB98" t="n">
        <v>32</v>
      </c>
      <c r="AC98" t="n">
        <v>46</v>
      </c>
      <c r="AD98" t="n">
        <v>12</v>
      </c>
      <c r="AE98" t="n">
        <v>26</v>
      </c>
      <c r="AF98" t="n">
        <v>2.4</v>
      </c>
      <c r="AG98" t="n">
        <v>3.1</v>
      </c>
      <c r="AH98" t="n">
        <v>2</v>
      </c>
      <c r="AI98" t="n">
        <v>1.4</v>
      </c>
      <c r="AJ98" t="n">
        <v>1.9</v>
      </c>
      <c r="AK98" t="n">
        <v>2</v>
      </c>
      <c r="AL98" t="n">
        <v>1.7</v>
      </c>
      <c r="AM98" t="n">
        <v>1.5</v>
      </c>
      <c r="AN98" t="n">
        <v>0.8</v>
      </c>
      <c r="AO98" t="n">
        <v>1.6</v>
      </c>
    </row>
    <row r="99">
      <c r="A99" s="50" t="s">
        <v>232</v>
      </c>
      <c r="B99" t="n">
        <v>262</v>
      </c>
      <c r="C99" t="n">
        <v>257</v>
      </c>
      <c r="D99" t="n">
        <v>255</v>
      </c>
      <c r="E99" t="n">
        <v>248</v>
      </c>
      <c r="F99" t="n">
        <v>225</v>
      </c>
      <c r="G99" t="n">
        <v>263</v>
      </c>
      <c r="H99" t="n">
        <v>284</v>
      </c>
      <c r="I99" t="n">
        <v>265</v>
      </c>
      <c r="J99" t="n">
        <v>248</v>
      </c>
      <c r="K99" t="n">
        <v>245</v>
      </c>
      <c r="L99" t="n">
        <v>35.2</v>
      </c>
      <c r="M99" t="n">
        <v>34.3</v>
      </c>
      <c r="N99" t="n">
        <v>33.8</v>
      </c>
      <c r="O99" t="n">
        <v>32.6</v>
      </c>
      <c r="P99" t="n">
        <v>29.3</v>
      </c>
      <c r="Q99" t="n">
        <v>34</v>
      </c>
      <c r="R99" t="n">
        <v>36.7</v>
      </c>
      <c r="S99" t="n">
        <v>34.2</v>
      </c>
      <c r="T99" t="n">
        <v>32.1</v>
      </c>
      <c r="U99" t="n">
        <v>31.8</v>
      </c>
      <c r="V99" t="n">
        <v>955</v>
      </c>
      <c r="W99" t="n">
        <v>957</v>
      </c>
      <c r="X99" t="n">
        <v>822</v>
      </c>
      <c r="Y99" t="n">
        <v>713</v>
      </c>
      <c r="Z99" t="n">
        <v>681</v>
      </c>
      <c r="AA99" t="n">
        <v>760</v>
      </c>
      <c r="AB99" t="n">
        <v>916</v>
      </c>
      <c r="AC99" t="n">
        <v>744</v>
      </c>
      <c r="AD99" t="n">
        <v>557</v>
      </c>
      <c r="AE99" t="n">
        <v>802</v>
      </c>
      <c r="AF99" t="n">
        <v>3.6</v>
      </c>
      <c r="AG99" t="n">
        <v>3.7</v>
      </c>
      <c r="AH99" t="n">
        <v>3.2</v>
      </c>
      <c r="AI99" t="n">
        <v>2.9</v>
      </c>
      <c r="AJ99" t="n">
        <v>3</v>
      </c>
      <c r="AK99" t="n">
        <v>2.9</v>
      </c>
      <c r="AL99" t="n">
        <v>3.2</v>
      </c>
      <c r="AM99" t="n">
        <v>2.8</v>
      </c>
      <c r="AN99" t="n">
        <v>2.2</v>
      </c>
      <c r="AO99" t="n">
        <v>3.3</v>
      </c>
    </row>
    <row r="100">
      <c r="A100" s="50" t="s">
        <v>233</v>
      </c>
      <c r="B100" t="n">
        <v>39</v>
      </c>
      <c r="C100" t="n">
        <v>27</v>
      </c>
      <c r="D100" t="n">
        <v>32</v>
      </c>
      <c r="E100" t="n">
        <v>36</v>
      </c>
      <c r="F100" t="n">
        <v>34</v>
      </c>
      <c r="G100" t="n">
        <v>34</v>
      </c>
      <c r="H100" t="n">
        <v>48</v>
      </c>
      <c r="I100" t="n">
        <v>50</v>
      </c>
      <c r="J100" t="n">
        <v>20</v>
      </c>
      <c r="K100" t="n">
        <v>34</v>
      </c>
      <c r="L100" t="n">
        <v>5.2</v>
      </c>
      <c r="M100" t="n">
        <v>3.6</v>
      </c>
      <c r="N100" t="n">
        <v>4.2</v>
      </c>
      <c r="O100" t="n">
        <v>4.7</v>
      </c>
      <c r="P100" t="n">
        <v>4.4</v>
      </c>
      <c r="Q100" t="n">
        <v>4.4</v>
      </c>
      <c r="R100" t="n">
        <v>6.2</v>
      </c>
      <c r="S100" t="n">
        <v>6.5</v>
      </c>
      <c r="T100" t="n">
        <v>2.6</v>
      </c>
      <c r="U100" t="n">
        <v>4.4</v>
      </c>
      <c r="V100" t="n">
        <v>133</v>
      </c>
      <c r="W100" t="n">
        <v>157</v>
      </c>
      <c r="X100" t="n">
        <v>175</v>
      </c>
      <c r="Y100" t="n">
        <v>128</v>
      </c>
      <c r="Z100" t="n">
        <v>154</v>
      </c>
      <c r="AA100" t="n">
        <v>119</v>
      </c>
      <c r="AB100" t="n">
        <v>203</v>
      </c>
      <c r="AC100" t="n">
        <v>202</v>
      </c>
      <c r="AD100" t="n">
        <v>80</v>
      </c>
      <c r="AE100" t="n">
        <v>145</v>
      </c>
      <c r="AF100" t="n">
        <v>3.4</v>
      </c>
      <c r="AG100" t="n">
        <v>5.8</v>
      </c>
      <c r="AH100" t="n">
        <v>5.5</v>
      </c>
      <c r="AI100" t="n">
        <v>3.6</v>
      </c>
      <c r="AJ100" t="n">
        <v>4.5</v>
      </c>
      <c r="AK100" t="n">
        <v>3.5</v>
      </c>
      <c r="AL100" t="n">
        <v>4.2</v>
      </c>
      <c r="AM100" t="n">
        <v>4</v>
      </c>
      <c r="AN100" t="n">
        <v>4</v>
      </c>
      <c r="AO100" t="n">
        <v>4.3</v>
      </c>
    </row>
    <row r="101">
      <c r="A101" s="50" t="s">
        <v>234</v>
      </c>
      <c r="B101" t="n">
        <v>38</v>
      </c>
      <c r="C101" t="n">
        <v>31</v>
      </c>
      <c r="D101" t="n">
        <v>36</v>
      </c>
      <c r="E101" t="n">
        <v>30</v>
      </c>
      <c r="F101" t="n">
        <v>36</v>
      </c>
      <c r="G101" t="n">
        <v>36</v>
      </c>
      <c r="H101" t="n">
        <v>48</v>
      </c>
      <c r="I101" t="n">
        <v>42</v>
      </c>
      <c r="J101" t="n">
        <v>80</v>
      </c>
      <c r="K101" t="n">
        <v>45</v>
      </c>
      <c r="L101" t="n">
        <v>5.1</v>
      </c>
      <c r="M101" t="n">
        <v>4.1</v>
      </c>
      <c r="N101" t="n">
        <v>4.8</v>
      </c>
      <c r="O101" t="n">
        <v>3.9</v>
      </c>
      <c r="P101" t="n">
        <v>4.7</v>
      </c>
      <c r="Q101" t="n">
        <v>4.7</v>
      </c>
      <c r="R101" t="n">
        <v>6.2</v>
      </c>
      <c r="S101" t="n">
        <v>5.4</v>
      </c>
      <c r="T101" t="n">
        <v>10.4</v>
      </c>
      <c r="U101" t="n">
        <v>5.8</v>
      </c>
      <c r="V101" t="n">
        <v>112</v>
      </c>
      <c r="W101" t="n">
        <v>101</v>
      </c>
      <c r="X101" t="n">
        <v>93</v>
      </c>
      <c r="Y101" t="n">
        <v>67</v>
      </c>
      <c r="Z101" t="n">
        <v>96</v>
      </c>
      <c r="AA101" t="n">
        <v>93</v>
      </c>
      <c r="AB101" t="n">
        <v>83</v>
      </c>
      <c r="AC101" t="n">
        <v>74</v>
      </c>
      <c r="AD101" t="n">
        <v>168</v>
      </c>
      <c r="AE101" t="n">
        <v>137</v>
      </c>
      <c r="AF101" t="n">
        <v>2.9</v>
      </c>
      <c r="AG101" t="n">
        <v>3.3</v>
      </c>
      <c r="AH101" t="n">
        <v>2.6</v>
      </c>
      <c r="AI101" t="n">
        <v>2.2</v>
      </c>
      <c r="AJ101" t="n">
        <v>2.7</v>
      </c>
      <c r="AK101" t="n">
        <v>2.6</v>
      </c>
      <c r="AL101" t="n">
        <v>1.7</v>
      </c>
      <c r="AM101" t="n">
        <v>1.8</v>
      </c>
      <c r="AN101" t="n">
        <v>2.1</v>
      </c>
      <c r="AO101" t="n">
        <v>3</v>
      </c>
    </row>
    <row r="102">
      <c r="A102" s="50" t="s">
        <v>235</v>
      </c>
      <c r="B102" t="n">
        <v>17</v>
      </c>
      <c r="C102" t="n">
        <v>11</v>
      </c>
      <c r="D102" t="n">
        <v>18</v>
      </c>
      <c r="E102" t="n">
        <v>9</v>
      </c>
      <c r="F102" t="n">
        <v>14</v>
      </c>
      <c r="G102" t="n">
        <v>14</v>
      </c>
      <c r="H102" t="n">
        <v>20</v>
      </c>
      <c r="I102" t="n">
        <v>7</v>
      </c>
      <c r="J102" t="n">
        <v>13</v>
      </c>
      <c r="K102" t="n">
        <v>21</v>
      </c>
      <c r="L102" t="n">
        <v>2.3</v>
      </c>
      <c r="M102" t="n">
        <v>1.5</v>
      </c>
      <c r="N102" t="n">
        <v>2.4</v>
      </c>
      <c r="O102" t="n">
        <v>1.2</v>
      </c>
      <c r="P102" t="n">
        <v>1.8</v>
      </c>
      <c r="Q102" t="n">
        <v>1.8</v>
      </c>
      <c r="R102" t="n">
        <v>2.6</v>
      </c>
      <c r="S102" t="n">
        <v>0.9</v>
      </c>
      <c r="T102" t="n">
        <v>1.7</v>
      </c>
      <c r="U102" t="n">
        <v>2.7</v>
      </c>
      <c r="V102" t="n">
        <v>63</v>
      </c>
      <c r="W102" t="n">
        <v>16</v>
      </c>
      <c r="X102" t="n">
        <v>34</v>
      </c>
      <c r="Y102" t="n">
        <v>91</v>
      </c>
      <c r="Z102" t="n">
        <v>66</v>
      </c>
      <c r="AA102" t="n">
        <v>59</v>
      </c>
      <c r="AB102" t="n">
        <v>56</v>
      </c>
      <c r="AC102" t="n">
        <v>15</v>
      </c>
      <c r="AD102" t="n">
        <v>47</v>
      </c>
      <c r="AE102" t="n">
        <v>91</v>
      </c>
      <c r="AF102" t="n">
        <v>3.7</v>
      </c>
      <c r="AG102" t="n">
        <v>1.5</v>
      </c>
      <c r="AH102" t="n">
        <v>1.9</v>
      </c>
      <c r="AI102" t="n">
        <v>10.1</v>
      </c>
      <c r="AJ102" t="n">
        <v>4.7</v>
      </c>
      <c r="AK102" t="n">
        <v>4.2</v>
      </c>
      <c r="AL102" t="n">
        <v>2.8</v>
      </c>
      <c r="AM102" t="n">
        <v>2.1</v>
      </c>
      <c r="AN102" t="n">
        <v>3.6</v>
      </c>
      <c r="AO102" t="n">
        <v>4.3</v>
      </c>
    </row>
    <row r="103">
      <c r="A103" s="50" t="s">
        <v>236</v>
      </c>
      <c r="B103" t="n">
        <v>128</v>
      </c>
      <c r="C103" t="n">
        <v>152</v>
      </c>
      <c r="D103" t="n">
        <v>135</v>
      </c>
      <c r="E103" t="n">
        <v>131</v>
      </c>
      <c r="F103" t="n">
        <v>111</v>
      </c>
      <c r="G103" t="n">
        <v>145</v>
      </c>
      <c r="H103" t="n">
        <v>134</v>
      </c>
      <c r="I103" t="n">
        <v>131</v>
      </c>
      <c r="J103" t="n">
        <v>102</v>
      </c>
      <c r="K103" t="n">
        <v>109</v>
      </c>
      <c r="L103" t="n">
        <v>17.2</v>
      </c>
      <c r="M103" t="n">
        <v>20.3</v>
      </c>
      <c r="N103" t="n">
        <v>17.9</v>
      </c>
      <c r="O103" t="n">
        <v>17.2</v>
      </c>
      <c r="P103" t="n">
        <v>14.5</v>
      </c>
      <c r="Q103" t="n">
        <v>18.8</v>
      </c>
      <c r="R103" t="n">
        <v>17.3</v>
      </c>
      <c r="S103" t="n">
        <v>16.9</v>
      </c>
      <c r="T103" t="n">
        <v>13.2</v>
      </c>
      <c r="U103" t="n">
        <v>14.1</v>
      </c>
      <c r="V103" t="n">
        <v>532</v>
      </c>
      <c r="W103" t="n">
        <v>531</v>
      </c>
      <c r="X103" t="n">
        <v>410</v>
      </c>
      <c r="Y103" t="n">
        <v>326</v>
      </c>
      <c r="Z103" t="n">
        <v>290</v>
      </c>
      <c r="AA103" t="n">
        <v>423</v>
      </c>
      <c r="AB103" t="n">
        <v>360</v>
      </c>
      <c r="AC103" t="n">
        <v>367</v>
      </c>
      <c r="AD103" t="n">
        <v>209</v>
      </c>
      <c r="AE103" t="n">
        <v>328</v>
      </c>
      <c r="AF103" t="n">
        <v>4.2</v>
      </c>
      <c r="AG103" t="n">
        <v>3.5</v>
      </c>
      <c r="AH103" t="n">
        <v>3</v>
      </c>
      <c r="AI103" t="n">
        <v>2.5</v>
      </c>
      <c r="AJ103" t="n">
        <v>2.6</v>
      </c>
      <c r="AK103" t="n">
        <v>2.9</v>
      </c>
      <c r="AL103" t="n">
        <v>2.7</v>
      </c>
      <c r="AM103" t="n">
        <v>2.8</v>
      </c>
      <c r="AN103" t="n">
        <v>2</v>
      </c>
      <c r="AO103" t="n">
        <v>3</v>
      </c>
    </row>
    <row r="104">
      <c r="A104" s="50" t="s">
        <v>237</v>
      </c>
      <c r="B104" t="n">
        <v>40</v>
      </c>
      <c r="C104" t="n">
        <v>36</v>
      </c>
      <c r="D104" t="n">
        <v>34</v>
      </c>
      <c r="E104" t="n">
        <v>42</v>
      </c>
      <c r="F104" t="n">
        <v>30</v>
      </c>
      <c r="G104" t="n">
        <v>34</v>
      </c>
      <c r="H104" t="n">
        <v>34</v>
      </c>
      <c r="I104" t="n">
        <v>35</v>
      </c>
      <c r="J104" t="n">
        <v>33</v>
      </c>
      <c r="K104" t="n">
        <v>36</v>
      </c>
      <c r="L104" t="n">
        <v>5.4</v>
      </c>
      <c r="M104" t="n">
        <v>4.8</v>
      </c>
      <c r="N104" t="n">
        <v>4.5</v>
      </c>
      <c r="O104" t="n">
        <v>5.5</v>
      </c>
      <c r="P104" t="n">
        <v>3.9</v>
      </c>
      <c r="Q104" t="n">
        <v>4.4</v>
      </c>
      <c r="R104" t="n">
        <v>4.4</v>
      </c>
      <c r="S104" t="n">
        <v>4.5</v>
      </c>
      <c r="T104" t="n">
        <v>4.3</v>
      </c>
      <c r="U104" t="n">
        <v>4.7</v>
      </c>
      <c r="V104" t="n">
        <v>115</v>
      </c>
      <c r="W104" t="n">
        <v>152</v>
      </c>
      <c r="X104" t="n">
        <v>110</v>
      </c>
      <c r="Y104" t="n">
        <v>101</v>
      </c>
      <c r="Z104" t="n">
        <v>75</v>
      </c>
      <c r="AA104" t="n">
        <v>66</v>
      </c>
      <c r="AB104" t="n">
        <v>214</v>
      </c>
      <c r="AC104" t="n">
        <v>86</v>
      </c>
      <c r="AD104" t="n">
        <v>53</v>
      </c>
      <c r="AE104" t="n">
        <v>101</v>
      </c>
      <c r="AF104" t="n">
        <v>2.9</v>
      </c>
      <c r="AG104" t="n">
        <v>4.2</v>
      </c>
      <c r="AH104" t="n">
        <v>3.2</v>
      </c>
      <c r="AI104" t="n">
        <v>2.4</v>
      </c>
      <c r="AJ104" t="n">
        <v>2.5</v>
      </c>
      <c r="AK104" t="n">
        <v>1.9</v>
      </c>
      <c r="AL104" t="n">
        <v>6.3</v>
      </c>
      <c r="AM104" t="n">
        <v>2.5</v>
      </c>
      <c r="AN104" t="n">
        <v>1.6</v>
      </c>
      <c r="AO104" t="n">
        <v>2.8</v>
      </c>
    </row>
    <row r="105">
      <c r="A105" s="50" t="s">
        <v>238</v>
      </c>
      <c r="B105" t="n">
        <v>102</v>
      </c>
      <c r="C105" t="n">
        <v>107</v>
      </c>
      <c r="D105" t="n">
        <v>122</v>
      </c>
      <c r="E105" t="n">
        <v>126</v>
      </c>
      <c r="F105" t="n">
        <v>134</v>
      </c>
      <c r="G105" t="n">
        <v>124</v>
      </c>
      <c r="H105" t="n">
        <v>141</v>
      </c>
      <c r="I105" t="n">
        <v>149</v>
      </c>
      <c r="J105" t="n">
        <v>92</v>
      </c>
      <c r="K105" t="n">
        <v>101</v>
      </c>
      <c r="L105" t="n">
        <v>38</v>
      </c>
      <c r="M105" t="n">
        <v>38.9</v>
      </c>
      <c r="N105" t="n">
        <v>43.4</v>
      </c>
      <c r="O105" t="n">
        <v>44.1</v>
      </c>
      <c r="P105" t="n">
        <v>46</v>
      </c>
      <c r="Q105" t="n">
        <v>42.1</v>
      </c>
      <c r="R105" t="n">
        <v>47.3</v>
      </c>
      <c r="S105" t="n">
        <v>49.4</v>
      </c>
      <c r="T105" t="n">
        <v>30.1</v>
      </c>
      <c r="U105" t="n">
        <v>32.5</v>
      </c>
      <c r="V105" t="n">
        <v>552</v>
      </c>
      <c r="W105" t="n">
        <v>496</v>
      </c>
      <c r="X105" t="n">
        <v>670</v>
      </c>
      <c r="Y105" t="n">
        <v>446</v>
      </c>
      <c r="Z105" t="n">
        <v>533</v>
      </c>
      <c r="AA105" t="n">
        <v>539</v>
      </c>
      <c r="AB105" t="n">
        <v>481</v>
      </c>
      <c r="AC105" t="n">
        <v>559</v>
      </c>
      <c r="AD105" t="n">
        <v>265</v>
      </c>
      <c r="AE105" t="n">
        <v>426</v>
      </c>
      <c r="AF105" t="n">
        <v>5.4</v>
      </c>
      <c r="AG105" t="n">
        <v>4.6</v>
      </c>
      <c r="AH105" t="n">
        <v>5.5</v>
      </c>
      <c r="AI105" t="n">
        <v>3.5</v>
      </c>
      <c r="AJ105" t="n">
        <v>4</v>
      </c>
      <c r="AK105" t="n">
        <v>4.3</v>
      </c>
      <c r="AL105" t="n">
        <v>3.4</v>
      </c>
      <c r="AM105" t="n">
        <v>3.8</v>
      </c>
      <c r="AN105" t="n">
        <v>2.9</v>
      </c>
      <c r="AO105" t="n">
        <v>4.2</v>
      </c>
    </row>
    <row r="106">
      <c r="A106" s="50" t="s">
        <v>239</v>
      </c>
      <c r="B106" t="n">
        <v>21</v>
      </c>
      <c r="C106" t="n">
        <v>19</v>
      </c>
      <c r="D106" t="n">
        <v>26</v>
      </c>
      <c r="E106" t="n">
        <v>25</v>
      </c>
      <c r="F106" t="n">
        <v>20</v>
      </c>
      <c r="G106" t="n">
        <v>21</v>
      </c>
      <c r="H106" t="n">
        <v>23</v>
      </c>
      <c r="I106" t="n">
        <v>25</v>
      </c>
      <c r="J106" t="n">
        <v>12</v>
      </c>
      <c r="K106" t="n">
        <v>20</v>
      </c>
      <c r="L106" t="n">
        <v>7.8</v>
      </c>
      <c r="M106" t="n">
        <v>6.9</v>
      </c>
      <c r="N106" t="n">
        <v>9.2</v>
      </c>
      <c r="O106" t="n">
        <v>8.7</v>
      </c>
      <c r="P106" t="n">
        <v>6.9</v>
      </c>
      <c r="Q106" t="n">
        <v>7.1</v>
      </c>
      <c r="R106" t="n">
        <v>7.7</v>
      </c>
      <c r="S106" t="n">
        <v>8.3</v>
      </c>
      <c r="T106" t="n">
        <v>3.9</v>
      </c>
      <c r="U106" t="n">
        <v>6.4</v>
      </c>
      <c r="V106" t="n">
        <v>149</v>
      </c>
      <c r="W106" t="n">
        <v>110</v>
      </c>
      <c r="X106" t="n">
        <v>136</v>
      </c>
      <c r="Y106" t="n">
        <v>110</v>
      </c>
      <c r="Z106" t="n">
        <v>100</v>
      </c>
      <c r="AA106" t="n">
        <v>118</v>
      </c>
      <c r="AB106" t="n">
        <v>110</v>
      </c>
      <c r="AC106" t="n">
        <v>132</v>
      </c>
      <c r="AD106" t="n">
        <v>58</v>
      </c>
      <c r="AE106" t="n">
        <v>136</v>
      </c>
      <c r="AF106" t="n">
        <v>7.1</v>
      </c>
      <c r="AG106" t="n">
        <v>5.8</v>
      </c>
      <c r="AH106" t="n">
        <v>5.2</v>
      </c>
      <c r="AI106" t="n">
        <v>4.4</v>
      </c>
      <c r="AJ106" t="n">
        <v>5</v>
      </c>
      <c r="AK106" t="n">
        <v>5.6</v>
      </c>
      <c r="AL106" t="n">
        <v>4.8</v>
      </c>
      <c r="AM106" t="n">
        <v>5.3</v>
      </c>
      <c r="AN106" t="n">
        <v>4.8</v>
      </c>
      <c r="AO106" t="n">
        <v>6.8</v>
      </c>
    </row>
    <row r="107">
      <c r="A107" s="50" t="s">
        <v>240</v>
      </c>
      <c r="B107" t="n">
        <v>4</v>
      </c>
      <c r="C107" t="n">
        <v>7</v>
      </c>
      <c r="D107" t="n">
        <v>9</v>
      </c>
      <c r="E107" t="n">
        <v>6</v>
      </c>
      <c r="F107" t="n">
        <v>10</v>
      </c>
      <c r="G107" t="n">
        <v>5</v>
      </c>
      <c r="H107" t="n">
        <v>5</v>
      </c>
      <c r="I107" t="n">
        <v>9</v>
      </c>
      <c r="J107" t="n">
        <v>21</v>
      </c>
      <c r="K107" t="n">
        <v>7</v>
      </c>
      <c r="L107" t="n">
        <v>1.5</v>
      </c>
      <c r="M107" t="n">
        <v>2.5</v>
      </c>
      <c r="N107" t="n">
        <v>3.2</v>
      </c>
      <c r="O107" t="n">
        <v>2.1</v>
      </c>
      <c r="P107" t="n">
        <v>3.4</v>
      </c>
      <c r="Q107" t="n">
        <v>1.7</v>
      </c>
      <c r="R107" t="n">
        <v>1.7</v>
      </c>
      <c r="S107" t="n">
        <v>3</v>
      </c>
      <c r="T107" t="n">
        <v>6.9</v>
      </c>
      <c r="U107" t="n">
        <v>2.3</v>
      </c>
      <c r="V107" t="n">
        <v>12</v>
      </c>
      <c r="W107" t="n">
        <v>34</v>
      </c>
      <c r="X107" t="n">
        <v>71</v>
      </c>
      <c r="Y107" t="n">
        <v>7</v>
      </c>
      <c r="Z107" t="n">
        <v>14</v>
      </c>
      <c r="AA107" t="n">
        <v>15</v>
      </c>
      <c r="AB107" t="n">
        <v>2</v>
      </c>
      <c r="AC107" t="n">
        <v>8</v>
      </c>
      <c r="AD107" t="n">
        <v>28</v>
      </c>
      <c r="AE107" t="n">
        <v>35</v>
      </c>
      <c r="AF107" t="n">
        <v>3</v>
      </c>
      <c r="AG107" t="n">
        <v>4.9</v>
      </c>
      <c r="AH107" t="n">
        <v>7.9</v>
      </c>
      <c r="AI107" t="n">
        <v>1.2</v>
      </c>
      <c r="AJ107" t="n">
        <v>1.4</v>
      </c>
      <c r="AK107" t="n">
        <v>3</v>
      </c>
      <c r="AL107" t="n">
        <v>0.4</v>
      </c>
      <c r="AM107" t="n">
        <v>0.9</v>
      </c>
      <c r="AN107" t="n">
        <v>1.3</v>
      </c>
      <c r="AO107" t="n">
        <v>5</v>
      </c>
    </row>
    <row r="108">
      <c r="A108" s="50" t="s">
        <v>241</v>
      </c>
      <c r="B108" t="n">
        <v>52</v>
      </c>
      <c r="C108" t="n">
        <v>58</v>
      </c>
      <c r="D108" t="n">
        <v>68</v>
      </c>
      <c r="E108" t="n">
        <v>76</v>
      </c>
      <c r="F108" t="n">
        <v>82</v>
      </c>
      <c r="G108" t="n">
        <v>69</v>
      </c>
      <c r="H108" t="n">
        <v>84</v>
      </c>
      <c r="I108" t="n">
        <v>86</v>
      </c>
      <c r="J108" t="n">
        <v>44</v>
      </c>
      <c r="K108" t="n">
        <v>59</v>
      </c>
      <c r="L108" t="n">
        <v>19.4</v>
      </c>
      <c r="M108" t="n">
        <v>21.1</v>
      </c>
      <c r="N108" t="n">
        <v>24.2</v>
      </c>
      <c r="O108" t="n">
        <v>26.6</v>
      </c>
      <c r="P108" t="n">
        <v>28.2</v>
      </c>
      <c r="Q108" t="n">
        <v>23.4</v>
      </c>
      <c r="R108" t="n">
        <v>28.2</v>
      </c>
      <c r="S108" t="n">
        <v>28.5</v>
      </c>
      <c r="T108" t="n">
        <v>14.4</v>
      </c>
      <c r="U108" t="n">
        <v>19</v>
      </c>
      <c r="V108" t="n">
        <v>291</v>
      </c>
      <c r="W108" t="n">
        <v>303</v>
      </c>
      <c r="X108" t="n">
        <v>327</v>
      </c>
      <c r="Y108" t="n">
        <v>252</v>
      </c>
      <c r="Z108" t="n">
        <v>323</v>
      </c>
      <c r="AA108" t="n">
        <v>193</v>
      </c>
      <c r="AB108" t="n">
        <v>284</v>
      </c>
      <c r="AC108" t="n">
        <v>336</v>
      </c>
      <c r="AD108" t="n">
        <v>132</v>
      </c>
      <c r="AE108" t="n">
        <v>205</v>
      </c>
      <c r="AF108" t="n">
        <v>5.6</v>
      </c>
      <c r="AG108" t="n">
        <v>5.2</v>
      </c>
      <c r="AH108" t="n">
        <v>4.8</v>
      </c>
      <c r="AI108" t="n">
        <v>3.3</v>
      </c>
      <c r="AJ108" t="n">
        <v>3.9</v>
      </c>
      <c r="AK108" t="n">
        <v>2.8</v>
      </c>
      <c r="AL108" t="n">
        <v>3.4</v>
      </c>
      <c r="AM108" t="n">
        <v>3.9</v>
      </c>
      <c r="AN108" t="n">
        <v>3</v>
      </c>
      <c r="AO108" t="n">
        <v>3.5</v>
      </c>
    </row>
    <row r="109">
      <c r="A109" s="50" t="s">
        <v>242</v>
      </c>
      <c r="B109" t="n">
        <v>25</v>
      </c>
      <c r="C109" t="n">
        <v>23</v>
      </c>
      <c r="D109" t="n">
        <v>19</v>
      </c>
      <c r="E109" t="n">
        <v>19</v>
      </c>
      <c r="F109" t="n">
        <v>21</v>
      </c>
      <c r="G109" t="n">
        <v>26</v>
      </c>
      <c r="H109" t="n">
        <v>29</v>
      </c>
      <c r="I109" t="n">
        <v>27</v>
      </c>
      <c r="J109" t="n">
        <v>13</v>
      </c>
      <c r="K109" t="n">
        <v>15</v>
      </c>
      <c r="L109" t="n">
        <v>9.3</v>
      </c>
      <c r="M109" t="n">
        <v>8.4</v>
      </c>
      <c r="N109" t="n">
        <v>6.8</v>
      </c>
      <c r="O109" t="n">
        <v>6.6</v>
      </c>
      <c r="P109" t="n">
        <v>7.2</v>
      </c>
      <c r="Q109" t="n">
        <v>8.8</v>
      </c>
      <c r="R109" t="n">
        <v>9.7</v>
      </c>
      <c r="S109" t="n">
        <v>9</v>
      </c>
      <c r="T109" t="n">
        <v>4.3</v>
      </c>
      <c r="U109" t="n">
        <v>4.8</v>
      </c>
      <c r="V109" t="n">
        <v>100</v>
      </c>
      <c r="W109" t="n">
        <v>49</v>
      </c>
      <c r="X109" t="n">
        <v>136</v>
      </c>
      <c r="Y109" t="n">
        <v>77</v>
      </c>
      <c r="Z109" t="n">
        <v>91</v>
      </c>
      <c r="AA109" t="n">
        <v>125</v>
      </c>
      <c r="AB109" t="n">
        <v>85</v>
      </c>
      <c r="AC109" t="n">
        <v>71</v>
      </c>
      <c r="AD109" t="n">
        <v>45</v>
      </c>
      <c r="AE109" t="n">
        <v>50</v>
      </c>
      <c r="AF109" t="n">
        <v>4</v>
      </c>
      <c r="AG109" t="n">
        <v>2.1</v>
      </c>
      <c r="AH109" t="n">
        <v>7.2</v>
      </c>
      <c r="AI109" t="n">
        <v>4.1</v>
      </c>
      <c r="AJ109" t="n">
        <v>4.3</v>
      </c>
      <c r="AK109" t="n">
        <v>4.8</v>
      </c>
      <c r="AL109" t="n">
        <v>2.9</v>
      </c>
      <c r="AM109" t="n">
        <v>2.6</v>
      </c>
      <c r="AN109" t="n">
        <v>3.5</v>
      </c>
      <c r="AO109" t="n">
        <v>3.3</v>
      </c>
    </row>
    <row r="110">
      <c r="A110" s="50" t="s">
        <v>243</v>
      </c>
      <c r="B110" t="n">
        <v>194</v>
      </c>
      <c r="C110" t="n">
        <v>198</v>
      </c>
      <c r="D110" t="n">
        <v>218</v>
      </c>
      <c r="E110" t="n">
        <v>232</v>
      </c>
      <c r="F110" t="n">
        <v>198</v>
      </c>
      <c r="G110" t="n">
        <v>209</v>
      </c>
      <c r="H110" t="n">
        <v>222</v>
      </c>
      <c r="I110" t="n">
        <v>227</v>
      </c>
      <c r="J110" t="n">
        <v>95</v>
      </c>
      <c r="K110" t="n">
        <v>191</v>
      </c>
      <c r="L110" t="n">
        <v>76.2</v>
      </c>
      <c r="M110" t="n">
        <v>77.2</v>
      </c>
      <c r="N110" t="n">
        <v>83.8</v>
      </c>
      <c r="O110" t="n">
        <v>88.7</v>
      </c>
      <c r="P110" t="n">
        <v>75.2</v>
      </c>
      <c r="Q110" t="n">
        <v>78.7</v>
      </c>
      <c r="R110" t="n">
        <v>82.8</v>
      </c>
      <c r="S110" t="n">
        <v>83.1</v>
      </c>
      <c r="T110" t="n">
        <v>34.6</v>
      </c>
      <c r="U110" t="n">
        <v>68.7</v>
      </c>
      <c r="V110" t="n">
        <v>1255</v>
      </c>
      <c r="W110" t="n">
        <v>1271</v>
      </c>
      <c r="X110" t="n">
        <v>1356</v>
      </c>
      <c r="Y110" t="n">
        <v>1280</v>
      </c>
      <c r="Z110" t="n">
        <v>997</v>
      </c>
      <c r="AA110" t="n">
        <v>1024</v>
      </c>
      <c r="AB110" t="n">
        <v>992</v>
      </c>
      <c r="AC110" t="n">
        <v>1124</v>
      </c>
      <c r="AD110" t="n">
        <v>470</v>
      </c>
      <c r="AE110" t="n">
        <v>875</v>
      </c>
      <c r="AF110" t="n">
        <v>6.5</v>
      </c>
      <c r="AG110" t="n">
        <v>6.4</v>
      </c>
      <c r="AH110" t="n">
        <v>6.2</v>
      </c>
      <c r="AI110" t="n">
        <v>5.5</v>
      </c>
      <c r="AJ110" t="n">
        <v>5</v>
      </c>
      <c r="AK110" t="n">
        <v>4.9</v>
      </c>
      <c r="AL110" t="n">
        <v>4.5</v>
      </c>
      <c r="AM110" t="n">
        <v>5</v>
      </c>
      <c r="AN110" t="n">
        <v>4.9</v>
      </c>
      <c r="AO110" t="n">
        <v>4.6</v>
      </c>
    </row>
    <row r="111">
      <c r="A111" s="50" t="s">
        <v>244</v>
      </c>
      <c r="B111" t="n">
        <v>48</v>
      </c>
      <c r="C111" t="n">
        <v>41</v>
      </c>
      <c r="D111" t="n">
        <v>42</v>
      </c>
      <c r="E111" t="n">
        <v>50</v>
      </c>
      <c r="F111" t="n">
        <v>28</v>
      </c>
      <c r="G111" t="n">
        <v>35</v>
      </c>
      <c r="H111" t="n">
        <v>40</v>
      </c>
      <c r="I111" t="n">
        <v>46</v>
      </c>
      <c r="J111" t="n">
        <v>20</v>
      </c>
      <c r="K111" t="n">
        <v>25</v>
      </c>
      <c r="L111" t="n">
        <v>18.9</v>
      </c>
      <c r="M111" t="n">
        <v>16</v>
      </c>
      <c r="N111" t="n">
        <v>16.1</v>
      </c>
      <c r="O111" t="n">
        <v>19.1</v>
      </c>
      <c r="P111" t="n">
        <v>10.6</v>
      </c>
      <c r="Q111" t="n">
        <v>13.2</v>
      </c>
      <c r="R111" t="n">
        <v>14.9</v>
      </c>
      <c r="S111" t="n">
        <v>16.8</v>
      </c>
      <c r="T111" t="n">
        <v>7.3</v>
      </c>
      <c r="U111" t="n">
        <v>9</v>
      </c>
      <c r="V111" t="n">
        <v>443</v>
      </c>
      <c r="W111" t="n">
        <v>330</v>
      </c>
      <c r="X111" t="n">
        <v>299</v>
      </c>
      <c r="Y111" t="n">
        <v>393</v>
      </c>
      <c r="Z111" t="n">
        <v>188</v>
      </c>
      <c r="AA111" t="n">
        <v>162</v>
      </c>
      <c r="AB111" t="n">
        <v>264</v>
      </c>
      <c r="AC111" t="n">
        <v>328</v>
      </c>
      <c r="AD111" t="n">
        <v>51</v>
      </c>
      <c r="AE111" t="n">
        <v>141</v>
      </c>
      <c r="AF111" t="n">
        <v>9.2</v>
      </c>
      <c r="AG111" t="n">
        <v>8</v>
      </c>
      <c r="AH111" t="n">
        <v>7.1</v>
      </c>
      <c r="AI111" t="n">
        <v>7.9</v>
      </c>
      <c r="AJ111" t="n">
        <v>6.7</v>
      </c>
      <c r="AK111" t="n">
        <v>4.6</v>
      </c>
      <c r="AL111" t="n">
        <v>6.6</v>
      </c>
      <c r="AM111" t="n">
        <v>7.1</v>
      </c>
      <c r="AN111" t="n">
        <v>2.6</v>
      </c>
      <c r="AO111" t="n">
        <v>5.6</v>
      </c>
    </row>
    <row r="112">
      <c r="A112" s="50" t="s">
        <v>245</v>
      </c>
      <c r="B112" t="n">
        <v>5</v>
      </c>
      <c r="C112" t="n">
        <v>3</v>
      </c>
      <c r="D112" t="n">
        <v>1</v>
      </c>
      <c r="E112" t="n">
        <v>1</v>
      </c>
      <c r="F112" t="n">
        <v>0</v>
      </c>
      <c r="G112" t="n">
        <v>3</v>
      </c>
      <c r="H112" t="n">
        <v>4</v>
      </c>
      <c r="I112" t="n">
        <v>3</v>
      </c>
      <c r="J112" t="n">
        <v>4</v>
      </c>
      <c r="K112" t="n">
        <v>2</v>
      </c>
      <c r="L112" t="n">
        <v>2</v>
      </c>
      <c r="M112" t="n">
        <v>1.2</v>
      </c>
      <c r="N112" t="n">
        <v>0.4</v>
      </c>
      <c r="O112" t="n">
        <v>0.4</v>
      </c>
      <c r="P112" t="n">
        <v>0</v>
      </c>
      <c r="Q112" t="n">
        <v>1.1</v>
      </c>
      <c r="R112" t="n">
        <v>1.5</v>
      </c>
      <c r="S112" t="n">
        <v>1.1</v>
      </c>
      <c r="T112" t="n">
        <v>1.5</v>
      </c>
      <c r="U112" t="n">
        <v>0.7</v>
      </c>
      <c r="V112" t="n">
        <v>16</v>
      </c>
      <c r="W112" t="n">
        <v>14</v>
      </c>
      <c r="X112" t="n">
        <v>7</v>
      </c>
      <c r="Y112" t="n">
        <v>1</v>
      </c>
      <c r="Z112" t="n">
        <v>0</v>
      </c>
      <c r="AA112" t="n">
        <v>7</v>
      </c>
      <c r="AB112" t="n">
        <v>2</v>
      </c>
      <c r="AC112" t="n">
        <v>10</v>
      </c>
      <c r="AD112" t="n">
        <v>5</v>
      </c>
      <c r="AE112" t="n">
        <v>2</v>
      </c>
      <c r="AF112" t="n">
        <v>3.2</v>
      </c>
      <c r="AG112" t="n">
        <v>4.7</v>
      </c>
      <c r="AH112" t="n">
        <v>7</v>
      </c>
      <c r="AI112" t="n">
        <v>1</v>
      </c>
      <c r="AJ112" t="n">
        <v>0</v>
      </c>
      <c r="AK112" t="n">
        <v>2.3</v>
      </c>
      <c r="AL112" t="n">
        <v>0.5</v>
      </c>
      <c r="AM112" t="n">
        <v>3.3</v>
      </c>
      <c r="AN112" t="n">
        <v>1.3</v>
      </c>
      <c r="AO112" t="n">
        <v>1</v>
      </c>
    </row>
    <row r="113">
      <c r="A113" s="50" t="s">
        <v>246</v>
      </c>
      <c r="B113" t="n">
        <v>1</v>
      </c>
      <c r="C113" t="n">
        <v>2</v>
      </c>
      <c r="D113" t="n">
        <v>0</v>
      </c>
      <c r="E113" t="n">
        <v>0</v>
      </c>
      <c r="F113" t="n">
        <v>3</v>
      </c>
      <c r="G113" t="n">
        <v>3</v>
      </c>
      <c r="H113" t="n">
        <v>0</v>
      </c>
      <c r="I113" t="n">
        <v>0</v>
      </c>
      <c r="J113" t="n">
        <v>1</v>
      </c>
      <c r="K113" t="n">
        <v>0</v>
      </c>
      <c r="L113" t="n">
        <v>0.4</v>
      </c>
      <c r="M113" t="n">
        <v>0.8</v>
      </c>
      <c r="N113" t="n">
        <v>0</v>
      </c>
      <c r="O113" t="n">
        <v>0</v>
      </c>
      <c r="P113" t="n">
        <v>1.1</v>
      </c>
      <c r="Q113" t="n">
        <v>1.1</v>
      </c>
      <c r="R113" t="n">
        <v>0</v>
      </c>
      <c r="S113" t="n">
        <v>0</v>
      </c>
      <c r="T113" t="n">
        <v>0.4</v>
      </c>
      <c r="U113" t="n">
        <v>0</v>
      </c>
      <c r="V113" t="n">
        <v>1</v>
      </c>
      <c r="W113" t="n">
        <v>13</v>
      </c>
      <c r="X113" t="n">
        <v>0</v>
      </c>
      <c r="Y113" t="n">
        <v>0</v>
      </c>
      <c r="Z113" t="n">
        <v>5</v>
      </c>
      <c r="AA113" t="n">
        <v>31</v>
      </c>
      <c r="AB113" t="n">
        <v>0</v>
      </c>
      <c r="AC113" t="n">
        <v>0</v>
      </c>
      <c r="AD113" t="n">
        <v>1</v>
      </c>
      <c r="AE113" t="n">
        <v>0</v>
      </c>
      <c r="AF113" t="n">
        <v>1</v>
      </c>
      <c r="AG113" t="n">
        <v>6.5</v>
      </c>
      <c r="AH113" t="n">
        <v>0</v>
      </c>
      <c r="AI113" t="n">
        <v>0</v>
      </c>
      <c r="AJ113" t="n">
        <v>1.7</v>
      </c>
      <c r="AK113" t="n">
        <v>10.3</v>
      </c>
      <c r="AL113" t="n">
        <v>0</v>
      </c>
      <c r="AM113" t="n">
        <v>0</v>
      </c>
      <c r="AN113" t="n">
        <v>1</v>
      </c>
      <c r="AO113" t="n">
        <v>0</v>
      </c>
    </row>
    <row r="114">
      <c r="A114" s="50" t="s">
        <v>247</v>
      </c>
      <c r="B114" t="n">
        <v>95</v>
      </c>
      <c r="C114" t="n">
        <v>117</v>
      </c>
      <c r="D114" t="n">
        <v>113</v>
      </c>
      <c r="E114" t="n">
        <v>124</v>
      </c>
      <c r="F114" t="n">
        <v>109</v>
      </c>
      <c r="G114" t="n">
        <v>121</v>
      </c>
      <c r="H114" t="n">
        <v>119</v>
      </c>
      <c r="I114" t="n">
        <v>122</v>
      </c>
      <c r="J114" t="n">
        <v>50</v>
      </c>
      <c r="K114" t="n">
        <v>128</v>
      </c>
      <c r="L114" t="n">
        <v>37.3</v>
      </c>
      <c r="M114" t="n">
        <v>45.6</v>
      </c>
      <c r="N114" t="n">
        <v>43.4</v>
      </c>
      <c r="O114" t="n">
        <v>47.4</v>
      </c>
      <c r="P114" t="n">
        <v>41.4</v>
      </c>
      <c r="Q114" t="n">
        <v>45.6</v>
      </c>
      <c r="R114" t="n">
        <v>44.4</v>
      </c>
      <c r="S114" t="n">
        <v>44.7</v>
      </c>
      <c r="T114" t="n">
        <v>18.2</v>
      </c>
      <c r="U114" t="n">
        <v>46</v>
      </c>
      <c r="V114" t="n">
        <v>556</v>
      </c>
      <c r="W114" t="n">
        <v>672</v>
      </c>
      <c r="X114" t="n">
        <v>655</v>
      </c>
      <c r="Y114" t="n">
        <v>580</v>
      </c>
      <c r="Z114" t="n">
        <v>469</v>
      </c>
      <c r="AA114" t="n">
        <v>670</v>
      </c>
      <c r="AB114" t="n">
        <v>490</v>
      </c>
      <c r="AC114" t="n">
        <v>491</v>
      </c>
      <c r="AD114" t="n">
        <v>298</v>
      </c>
      <c r="AE114" t="n">
        <v>566</v>
      </c>
      <c r="AF114" t="n">
        <v>5.9</v>
      </c>
      <c r="AG114" t="n">
        <v>5.7</v>
      </c>
      <c r="AH114" t="n">
        <v>5.8</v>
      </c>
      <c r="AI114" t="n">
        <v>4.7</v>
      </c>
      <c r="AJ114" t="n">
        <v>4.3</v>
      </c>
      <c r="AK114" t="n">
        <v>5.5</v>
      </c>
      <c r="AL114" t="n">
        <v>4.1</v>
      </c>
      <c r="AM114" t="n">
        <v>4</v>
      </c>
      <c r="AN114" t="n">
        <v>6</v>
      </c>
      <c r="AO114" t="n">
        <v>4.4</v>
      </c>
    </row>
    <row r="115">
      <c r="A115" s="50" t="s">
        <v>248</v>
      </c>
      <c r="B115" t="n">
        <v>45</v>
      </c>
      <c r="C115" t="n">
        <v>35</v>
      </c>
      <c r="D115" t="n">
        <v>62</v>
      </c>
      <c r="E115" t="n">
        <v>57</v>
      </c>
      <c r="F115" t="n">
        <v>58</v>
      </c>
      <c r="G115" t="n">
        <v>47</v>
      </c>
      <c r="H115" t="n">
        <v>59</v>
      </c>
      <c r="I115" t="n">
        <v>56</v>
      </c>
      <c r="J115" t="n">
        <v>20</v>
      </c>
      <c r="K115" t="n">
        <v>36</v>
      </c>
      <c r="L115" t="n">
        <v>17.7</v>
      </c>
      <c r="M115" t="n">
        <v>13.7</v>
      </c>
      <c r="N115" t="n">
        <v>23.8</v>
      </c>
      <c r="O115" t="n">
        <v>21.8</v>
      </c>
      <c r="P115" t="n">
        <v>22</v>
      </c>
      <c r="Q115" t="n">
        <v>17.7</v>
      </c>
      <c r="R115" t="n">
        <v>22</v>
      </c>
      <c r="S115" t="n">
        <v>20.5</v>
      </c>
      <c r="T115" t="n">
        <v>7.3</v>
      </c>
      <c r="U115" t="n">
        <v>12.9</v>
      </c>
      <c r="V115" t="n">
        <v>239</v>
      </c>
      <c r="W115" t="n">
        <v>242</v>
      </c>
      <c r="X115" t="n">
        <v>395</v>
      </c>
      <c r="Y115" t="n">
        <v>306</v>
      </c>
      <c r="Z115" t="n">
        <v>335</v>
      </c>
      <c r="AA115" t="n">
        <v>154</v>
      </c>
      <c r="AB115" t="n">
        <v>236</v>
      </c>
      <c r="AC115" t="n">
        <v>295</v>
      </c>
      <c r="AD115" t="n">
        <v>115</v>
      </c>
      <c r="AE115" t="n">
        <v>166</v>
      </c>
      <c r="AF115" t="n">
        <v>5.3</v>
      </c>
      <c r="AG115" t="n">
        <v>6.9</v>
      </c>
      <c r="AH115" t="n">
        <v>6.4</v>
      </c>
      <c r="AI115" t="n">
        <v>5.4</v>
      </c>
      <c r="AJ115" t="n">
        <v>5.8</v>
      </c>
      <c r="AK115" t="n">
        <v>3.3</v>
      </c>
      <c r="AL115" t="n">
        <v>4</v>
      </c>
      <c r="AM115" t="n">
        <v>5.3</v>
      </c>
      <c r="AN115" t="n">
        <v>5.8</v>
      </c>
      <c r="AO115" t="n">
        <v>4.6</v>
      </c>
    </row>
    <row r="116">
      <c r="A116" s="50" t="s">
        <v>249</v>
      </c>
      <c r="B116" t="n">
        <v>967</v>
      </c>
      <c r="C116" t="n">
        <v>916</v>
      </c>
      <c r="D116" t="n">
        <v>915</v>
      </c>
      <c r="E116" t="n">
        <v>984</v>
      </c>
      <c r="F116" t="n">
        <v>884</v>
      </c>
      <c r="G116" t="n">
        <v>902</v>
      </c>
      <c r="H116" t="n">
        <v>972</v>
      </c>
      <c r="I116" t="n">
        <v>1033</v>
      </c>
      <c r="J116" t="n">
        <v>709</v>
      </c>
      <c r="K116" t="n">
        <v>818</v>
      </c>
      <c r="L116" t="n">
        <v>42.8</v>
      </c>
      <c r="M116" t="n">
        <v>40.4</v>
      </c>
      <c r="N116" t="n">
        <v>40.2</v>
      </c>
      <c r="O116" t="n">
        <v>43</v>
      </c>
      <c r="P116" t="n">
        <v>38.4</v>
      </c>
      <c r="Q116" t="n">
        <v>39.1</v>
      </c>
      <c r="R116" t="n">
        <v>42</v>
      </c>
      <c r="S116" t="n">
        <v>44.4</v>
      </c>
      <c r="T116" t="n">
        <v>30.5</v>
      </c>
      <c r="U116" t="n">
        <v>35</v>
      </c>
      <c r="V116" t="n">
        <v>3741</v>
      </c>
      <c r="W116" t="n">
        <v>3552</v>
      </c>
      <c r="X116" t="n">
        <v>3887</v>
      </c>
      <c r="Y116" t="n">
        <v>3178</v>
      </c>
      <c r="Z116" t="n">
        <v>3071</v>
      </c>
      <c r="AA116" t="n">
        <v>2923</v>
      </c>
      <c r="AB116" t="n">
        <v>2990</v>
      </c>
      <c r="AC116" t="n">
        <v>3040</v>
      </c>
      <c r="AD116" t="n">
        <v>1831</v>
      </c>
      <c r="AE116" t="n">
        <v>2632</v>
      </c>
      <c r="AF116" t="n">
        <v>3.9</v>
      </c>
      <c r="AG116" t="n">
        <v>3.9</v>
      </c>
      <c r="AH116" t="n">
        <v>4.2</v>
      </c>
      <c r="AI116" t="n">
        <v>3.2</v>
      </c>
      <c r="AJ116" t="n">
        <v>3.5</v>
      </c>
      <c r="AK116" t="n">
        <v>3.2</v>
      </c>
      <c r="AL116" t="n">
        <v>3.1</v>
      </c>
      <c r="AM116" t="n">
        <v>2.9</v>
      </c>
      <c r="AN116" t="n">
        <v>2.6</v>
      </c>
      <c r="AO116" t="n">
        <v>3.2</v>
      </c>
    </row>
    <row r="117">
      <c r="A117" s="50" t="s">
        <v>250</v>
      </c>
      <c r="B117" t="n">
        <v>157</v>
      </c>
      <c r="C117" t="n">
        <v>134</v>
      </c>
      <c r="D117" t="n">
        <v>143</v>
      </c>
      <c r="E117" t="n">
        <v>156</v>
      </c>
      <c r="F117" t="n">
        <v>121</v>
      </c>
      <c r="G117" t="n">
        <v>124</v>
      </c>
      <c r="H117" t="n">
        <v>145</v>
      </c>
      <c r="I117" t="n">
        <v>165</v>
      </c>
      <c r="J117" t="n">
        <v>74</v>
      </c>
      <c r="K117" t="n">
        <v>109</v>
      </c>
      <c r="L117" t="n">
        <v>6.9</v>
      </c>
      <c r="M117" t="n">
        <v>5.9</v>
      </c>
      <c r="N117" t="n">
        <v>6.3</v>
      </c>
      <c r="O117" t="n">
        <v>6.8</v>
      </c>
      <c r="P117" t="n">
        <v>5.3</v>
      </c>
      <c r="Q117" t="n">
        <v>5.4</v>
      </c>
      <c r="R117" t="n">
        <v>6.3</v>
      </c>
      <c r="S117" t="n">
        <v>7.1</v>
      </c>
      <c r="T117" t="n">
        <v>3.2</v>
      </c>
      <c r="U117" t="n">
        <v>4.7</v>
      </c>
      <c r="V117" t="n">
        <v>907</v>
      </c>
      <c r="W117" t="n">
        <v>799</v>
      </c>
      <c r="X117" t="n">
        <v>753</v>
      </c>
      <c r="Y117" t="n">
        <v>753</v>
      </c>
      <c r="Z117" t="n">
        <v>580</v>
      </c>
      <c r="AA117" t="n">
        <v>495</v>
      </c>
      <c r="AB117" t="n">
        <v>710</v>
      </c>
      <c r="AC117" t="n">
        <v>749</v>
      </c>
      <c r="AD117" t="n">
        <v>250</v>
      </c>
      <c r="AE117" t="n">
        <v>484</v>
      </c>
      <c r="AF117" t="n">
        <v>5.8</v>
      </c>
      <c r="AG117" t="n">
        <v>6</v>
      </c>
      <c r="AH117" t="n">
        <v>5.3</v>
      </c>
      <c r="AI117" t="n">
        <v>4.8</v>
      </c>
      <c r="AJ117" t="n">
        <v>4.8</v>
      </c>
      <c r="AK117" t="n">
        <v>4</v>
      </c>
      <c r="AL117" t="n">
        <v>4.9</v>
      </c>
      <c r="AM117" t="n">
        <v>4.5</v>
      </c>
      <c r="AN117" t="n">
        <v>3.4</v>
      </c>
      <c r="AO117" t="n">
        <v>4.4</v>
      </c>
    </row>
    <row r="118">
      <c r="A118" s="50" t="s">
        <v>251</v>
      </c>
      <c r="B118" t="n">
        <v>82</v>
      </c>
      <c r="C118" t="n">
        <v>66</v>
      </c>
      <c r="D118" t="n">
        <v>70</v>
      </c>
      <c r="E118" t="n">
        <v>68</v>
      </c>
      <c r="F118" t="n">
        <v>84</v>
      </c>
      <c r="G118" t="n">
        <v>73</v>
      </c>
      <c r="H118" t="n">
        <v>94</v>
      </c>
      <c r="I118" t="n">
        <v>96</v>
      </c>
      <c r="J118" t="n">
        <v>179</v>
      </c>
      <c r="K118" t="n">
        <v>98</v>
      </c>
      <c r="L118" t="n">
        <v>3.6</v>
      </c>
      <c r="M118" t="n">
        <v>2.9</v>
      </c>
      <c r="N118" t="n">
        <v>3.1</v>
      </c>
      <c r="O118" t="n">
        <v>3</v>
      </c>
      <c r="P118" t="n">
        <v>3.6</v>
      </c>
      <c r="Q118" t="n">
        <v>3.2</v>
      </c>
      <c r="R118" t="n">
        <v>4.1</v>
      </c>
      <c r="S118" t="n">
        <v>4.1</v>
      </c>
      <c r="T118" t="n">
        <v>7.7</v>
      </c>
      <c r="U118" t="n">
        <v>4.2</v>
      </c>
      <c r="V118" t="n">
        <v>215</v>
      </c>
      <c r="W118" t="n">
        <v>205</v>
      </c>
      <c r="X118" t="n">
        <v>216</v>
      </c>
      <c r="Y118" t="n">
        <v>142</v>
      </c>
      <c r="Z118" t="n">
        <v>179</v>
      </c>
      <c r="AA118" t="n">
        <v>172</v>
      </c>
      <c r="AB118" t="n">
        <v>139</v>
      </c>
      <c r="AC118" t="n">
        <v>140</v>
      </c>
      <c r="AD118" t="n">
        <v>339</v>
      </c>
      <c r="AE118" t="n">
        <v>275</v>
      </c>
      <c r="AF118" t="n">
        <v>2.6</v>
      </c>
      <c r="AG118" t="n">
        <v>3.1</v>
      </c>
      <c r="AH118" t="n">
        <v>3.1</v>
      </c>
      <c r="AI118" t="n">
        <v>2.1</v>
      </c>
      <c r="AJ118" t="n">
        <v>2.1</v>
      </c>
      <c r="AK118" t="n">
        <v>2.4</v>
      </c>
      <c r="AL118" t="n">
        <v>1.5</v>
      </c>
      <c r="AM118" t="n">
        <v>1.5</v>
      </c>
      <c r="AN118" t="n">
        <v>1.9</v>
      </c>
      <c r="AO118" t="n">
        <v>2.8</v>
      </c>
    </row>
    <row r="119">
      <c r="A119" s="50" t="s">
        <v>252</v>
      </c>
      <c r="B119" t="n">
        <v>50</v>
      </c>
      <c r="C119" t="n">
        <v>37</v>
      </c>
      <c r="D119" t="n">
        <v>36</v>
      </c>
      <c r="E119" t="n">
        <v>20</v>
      </c>
      <c r="F119" t="n">
        <v>31</v>
      </c>
      <c r="G119" t="n">
        <v>42</v>
      </c>
      <c r="H119" t="n">
        <v>33</v>
      </c>
      <c r="I119" t="n">
        <v>23</v>
      </c>
      <c r="J119" t="n">
        <v>31</v>
      </c>
      <c r="K119" t="n">
        <v>36</v>
      </c>
      <c r="L119" t="n">
        <v>2.2</v>
      </c>
      <c r="M119" t="n">
        <v>1.6</v>
      </c>
      <c r="N119" t="n">
        <v>1.6</v>
      </c>
      <c r="O119" t="n">
        <v>0.9</v>
      </c>
      <c r="P119" t="n">
        <v>1.3</v>
      </c>
      <c r="Q119" t="n">
        <v>1.8</v>
      </c>
      <c r="R119" t="n">
        <v>1.4</v>
      </c>
      <c r="S119" t="n">
        <v>1</v>
      </c>
      <c r="T119" t="n">
        <v>1.3</v>
      </c>
      <c r="U119" t="n">
        <v>1.5</v>
      </c>
      <c r="V119" t="n">
        <v>168</v>
      </c>
      <c r="W119" t="n">
        <v>61</v>
      </c>
      <c r="X119" t="n">
        <v>80</v>
      </c>
      <c r="Y119" t="n">
        <v>110</v>
      </c>
      <c r="Z119" t="n">
        <v>154</v>
      </c>
      <c r="AA119" t="n">
        <v>225</v>
      </c>
      <c r="AB119" t="n">
        <v>100</v>
      </c>
      <c r="AC119" t="n">
        <v>42</v>
      </c>
      <c r="AD119" t="n">
        <v>96</v>
      </c>
      <c r="AE119" t="n">
        <v>117</v>
      </c>
      <c r="AF119" t="n">
        <v>3.4</v>
      </c>
      <c r="AG119" t="n">
        <v>1.6</v>
      </c>
      <c r="AH119" t="n">
        <v>2.2</v>
      </c>
      <c r="AI119" t="n">
        <v>5.5</v>
      </c>
      <c r="AJ119" t="n">
        <v>5</v>
      </c>
      <c r="AK119" t="n">
        <v>5.4</v>
      </c>
      <c r="AL119" t="n">
        <v>3</v>
      </c>
      <c r="AM119" t="n">
        <v>1.8</v>
      </c>
      <c r="AN119" t="n">
        <v>3.1</v>
      </c>
      <c r="AO119" t="n">
        <v>3.3</v>
      </c>
    </row>
    <row r="120">
      <c r="A120" s="50" t="s">
        <v>253</v>
      </c>
      <c r="B120" t="n">
        <v>522</v>
      </c>
      <c r="C120" t="n">
        <v>533</v>
      </c>
      <c r="D120" t="n">
        <v>505</v>
      </c>
      <c r="E120" t="n">
        <v>558</v>
      </c>
      <c r="F120" t="n">
        <v>510</v>
      </c>
      <c r="G120" t="n">
        <v>517</v>
      </c>
      <c r="H120" t="n">
        <v>549</v>
      </c>
      <c r="I120" t="n">
        <v>584</v>
      </c>
      <c r="J120" t="n">
        <v>328</v>
      </c>
      <c r="K120" t="n">
        <v>466</v>
      </c>
      <c r="L120" t="n">
        <v>23.1</v>
      </c>
      <c r="M120" t="n">
        <v>23.5</v>
      </c>
      <c r="N120" t="n">
        <v>22.2</v>
      </c>
      <c r="O120" t="n">
        <v>24.4</v>
      </c>
      <c r="P120" t="n">
        <v>22.2</v>
      </c>
      <c r="Q120" t="n">
        <v>22.4</v>
      </c>
      <c r="R120" t="n">
        <v>23.7</v>
      </c>
      <c r="S120" t="n">
        <v>25.1</v>
      </c>
      <c r="T120" t="n">
        <v>14.1</v>
      </c>
      <c r="U120" t="n">
        <v>20</v>
      </c>
      <c r="V120" t="n">
        <v>1890</v>
      </c>
      <c r="W120" t="n">
        <v>1920</v>
      </c>
      <c r="X120" t="n">
        <v>2113</v>
      </c>
      <c r="Y120" t="n">
        <v>1591</v>
      </c>
      <c r="Z120" t="n">
        <v>1616</v>
      </c>
      <c r="AA120" t="n">
        <v>1625</v>
      </c>
      <c r="AB120" t="n">
        <v>1461</v>
      </c>
      <c r="AC120" t="n">
        <v>1602</v>
      </c>
      <c r="AD120" t="n">
        <v>904</v>
      </c>
      <c r="AE120" t="n">
        <v>1407</v>
      </c>
      <c r="AF120" t="n">
        <v>3.6</v>
      </c>
      <c r="AG120" t="n">
        <v>3.6</v>
      </c>
      <c r="AH120" t="n">
        <v>4.2</v>
      </c>
      <c r="AI120" t="n">
        <v>2.9</v>
      </c>
      <c r="AJ120" t="n">
        <v>3.2</v>
      </c>
      <c r="AK120" t="n">
        <v>3.1</v>
      </c>
      <c r="AL120" t="n">
        <v>2.7</v>
      </c>
      <c r="AM120" t="n">
        <v>2.7</v>
      </c>
      <c r="AN120" t="n">
        <v>2.8</v>
      </c>
      <c r="AO120" t="n">
        <v>3</v>
      </c>
    </row>
    <row r="121">
      <c r="A121" s="50" t="s">
        <v>254</v>
      </c>
      <c r="B121" t="n">
        <v>156</v>
      </c>
      <c r="C121" t="n">
        <v>146</v>
      </c>
      <c r="D121" t="n">
        <v>161</v>
      </c>
      <c r="E121" t="n">
        <v>182</v>
      </c>
      <c r="F121" t="n">
        <v>138</v>
      </c>
      <c r="G121" t="n">
        <v>146</v>
      </c>
      <c r="H121" t="n">
        <v>151</v>
      </c>
      <c r="I121" t="n">
        <v>165</v>
      </c>
      <c r="J121" t="n">
        <v>97</v>
      </c>
      <c r="K121" t="n">
        <v>109</v>
      </c>
      <c r="L121" t="n">
        <v>6.9</v>
      </c>
      <c r="M121" t="n">
        <v>6.4</v>
      </c>
      <c r="N121" t="n">
        <v>7.1</v>
      </c>
      <c r="O121" t="n">
        <v>8</v>
      </c>
      <c r="P121" t="n">
        <v>6</v>
      </c>
      <c r="Q121" t="n">
        <v>6.3</v>
      </c>
      <c r="R121" t="n">
        <v>6.5</v>
      </c>
      <c r="S121" t="n">
        <v>7.1</v>
      </c>
      <c r="T121" t="n">
        <v>4.2</v>
      </c>
      <c r="U121" t="n">
        <v>4.7</v>
      </c>
      <c r="V121" t="n">
        <v>561</v>
      </c>
      <c r="W121" t="n">
        <v>567</v>
      </c>
      <c r="X121" t="n">
        <v>725</v>
      </c>
      <c r="Y121" t="n">
        <v>582</v>
      </c>
      <c r="Z121" t="n">
        <v>542</v>
      </c>
      <c r="AA121" t="n">
        <v>406</v>
      </c>
      <c r="AB121" t="n">
        <v>580</v>
      </c>
      <c r="AC121" t="n">
        <v>507</v>
      </c>
      <c r="AD121" t="n">
        <v>242</v>
      </c>
      <c r="AE121" t="n">
        <v>349</v>
      </c>
      <c r="AF121" t="n">
        <v>3.6</v>
      </c>
      <c r="AG121" t="n">
        <v>3.9</v>
      </c>
      <c r="AH121" t="n">
        <v>4.5</v>
      </c>
      <c r="AI121" t="n">
        <v>3.2</v>
      </c>
      <c r="AJ121" t="n">
        <v>3.9</v>
      </c>
      <c r="AK121" t="n">
        <v>2.8</v>
      </c>
      <c r="AL121" t="n">
        <v>3.8</v>
      </c>
      <c r="AM121" t="n">
        <v>3.1</v>
      </c>
      <c r="AN121" t="n">
        <v>2.5</v>
      </c>
      <c r="AO121" t="n">
        <v>3.2</v>
      </c>
    </row>
    <row r="122">
      <c r="A122" s="50" t="s">
        <v>255</v>
      </c>
      <c r="B122" t="n">
        <v>1091</v>
      </c>
      <c r="C122" t="n">
        <v>1057</v>
      </c>
      <c r="D122" t="n">
        <v>1058</v>
      </c>
      <c r="E122" t="n">
        <v>1112</v>
      </c>
      <c r="F122" t="n">
        <v>1008</v>
      </c>
      <c r="G122" t="n">
        <v>1016</v>
      </c>
      <c r="H122" t="n">
        <v>1072</v>
      </c>
      <c r="I122" t="n">
        <v>1162</v>
      </c>
      <c r="J122" t="n">
        <v>786</v>
      </c>
      <c r="K122" t="n">
        <v>927</v>
      </c>
      <c r="L122" t="n">
        <v>39.9</v>
      </c>
      <c r="M122" t="n">
        <v>38.6</v>
      </c>
      <c r="N122" t="n">
        <v>38.5</v>
      </c>
      <c r="O122" t="n">
        <v>40.3</v>
      </c>
      <c r="P122" t="n">
        <v>36.3</v>
      </c>
      <c r="Q122" t="n">
        <v>36.5</v>
      </c>
      <c r="R122" t="n">
        <v>38.4</v>
      </c>
      <c r="S122" t="n">
        <v>41.5</v>
      </c>
      <c r="T122" t="n">
        <v>28.1</v>
      </c>
      <c r="U122" t="n">
        <v>33</v>
      </c>
      <c r="V122" t="n">
        <v>3936</v>
      </c>
      <c r="W122" t="n">
        <v>3761</v>
      </c>
      <c r="X122" t="n">
        <v>4082</v>
      </c>
      <c r="Y122" t="n">
        <v>4109</v>
      </c>
      <c r="Z122" t="n">
        <v>3240</v>
      </c>
      <c r="AA122" t="n">
        <v>3197</v>
      </c>
      <c r="AB122" t="n">
        <v>3147</v>
      </c>
      <c r="AC122" t="n">
        <v>3200</v>
      </c>
      <c r="AD122" t="n">
        <v>1934</v>
      </c>
      <c r="AE122" t="n">
        <v>2843</v>
      </c>
      <c r="AF122" t="n">
        <v>3.6</v>
      </c>
      <c r="AG122" t="n">
        <v>3.6</v>
      </c>
      <c r="AH122" t="n">
        <v>3.9</v>
      </c>
      <c r="AI122" t="n">
        <v>3.7</v>
      </c>
      <c r="AJ122" t="n">
        <v>3.2</v>
      </c>
      <c r="AK122" t="n">
        <v>3.1</v>
      </c>
      <c r="AL122" t="n">
        <v>2.9</v>
      </c>
      <c r="AM122" t="n">
        <v>2.8</v>
      </c>
      <c r="AN122" t="n">
        <v>2.5</v>
      </c>
      <c r="AO122" t="n">
        <v>3.1</v>
      </c>
    </row>
    <row r="123">
      <c r="A123" s="50" t="s">
        <v>256</v>
      </c>
      <c r="B123" t="n">
        <v>214</v>
      </c>
      <c r="C123" t="n">
        <v>178</v>
      </c>
      <c r="D123" t="n">
        <v>201</v>
      </c>
      <c r="E123" t="n">
        <v>215</v>
      </c>
      <c r="F123" t="n">
        <v>183</v>
      </c>
      <c r="G123" t="n">
        <v>181</v>
      </c>
      <c r="H123" t="n">
        <v>189</v>
      </c>
      <c r="I123" t="n">
        <v>223</v>
      </c>
      <c r="J123" t="n">
        <v>98</v>
      </c>
      <c r="K123" t="n">
        <v>166</v>
      </c>
      <c r="L123" t="n">
        <v>7.8</v>
      </c>
      <c r="M123" t="n">
        <v>6.5</v>
      </c>
      <c r="N123" t="n">
        <v>7.3</v>
      </c>
      <c r="O123" t="n">
        <v>7.8</v>
      </c>
      <c r="P123" t="n">
        <v>6.6</v>
      </c>
      <c r="Q123" t="n">
        <v>6.5</v>
      </c>
      <c r="R123" t="n">
        <v>6.8</v>
      </c>
      <c r="S123" t="n">
        <v>8</v>
      </c>
      <c r="T123" t="n">
        <v>3.5</v>
      </c>
      <c r="U123" t="n">
        <v>5.9</v>
      </c>
      <c r="V123" t="n">
        <v>1000</v>
      </c>
      <c r="W123" t="n">
        <v>893</v>
      </c>
      <c r="X123" t="n">
        <v>870</v>
      </c>
      <c r="Y123" t="n">
        <v>872</v>
      </c>
      <c r="Z123" t="n">
        <v>675</v>
      </c>
      <c r="AA123" t="n">
        <v>583</v>
      </c>
      <c r="AB123" t="n">
        <v>798</v>
      </c>
      <c r="AC123" t="n">
        <v>827</v>
      </c>
      <c r="AD123" t="n">
        <v>289</v>
      </c>
      <c r="AE123" t="n">
        <v>628</v>
      </c>
      <c r="AF123" t="n">
        <v>4.7</v>
      </c>
      <c r="AG123" t="n">
        <v>5</v>
      </c>
      <c r="AH123" t="n">
        <v>4.3</v>
      </c>
      <c r="AI123" t="n">
        <v>4.1</v>
      </c>
      <c r="AJ123" t="n">
        <v>3.7</v>
      </c>
      <c r="AK123" t="n">
        <v>3.2</v>
      </c>
      <c r="AL123" t="n">
        <v>4.2</v>
      </c>
      <c r="AM123" t="n">
        <v>3.7</v>
      </c>
      <c r="AN123" t="n">
        <v>2.9</v>
      </c>
      <c r="AO123" t="n">
        <v>3.8</v>
      </c>
    </row>
    <row r="124">
      <c r="A124" s="50" t="s">
        <v>257</v>
      </c>
      <c r="B124" t="n">
        <v>116</v>
      </c>
      <c r="C124" t="n">
        <v>98</v>
      </c>
      <c r="D124" t="n">
        <v>101</v>
      </c>
      <c r="E124" t="n">
        <v>95</v>
      </c>
      <c r="F124" t="n">
        <v>95</v>
      </c>
      <c r="G124" t="n">
        <v>89</v>
      </c>
      <c r="H124" t="n">
        <v>107</v>
      </c>
      <c r="I124" t="n">
        <v>110</v>
      </c>
      <c r="J124" t="n">
        <v>195</v>
      </c>
      <c r="K124" t="n">
        <v>111</v>
      </c>
      <c r="L124" t="n">
        <v>4.2</v>
      </c>
      <c r="M124" t="n">
        <v>3.6</v>
      </c>
      <c r="N124" t="n">
        <v>3.7</v>
      </c>
      <c r="O124" t="n">
        <v>3.4</v>
      </c>
      <c r="P124" t="n">
        <v>3.4</v>
      </c>
      <c r="Q124" t="n">
        <v>3.2</v>
      </c>
      <c r="R124" t="n">
        <v>3.8</v>
      </c>
      <c r="S124" t="n">
        <v>3.9</v>
      </c>
      <c r="T124" t="n">
        <v>7</v>
      </c>
      <c r="U124" t="n">
        <v>4</v>
      </c>
      <c r="V124" t="n">
        <v>258</v>
      </c>
      <c r="W124" t="n">
        <v>231</v>
      </c>
      <c r="X124" t="n">
        <v>243</v>
      </c>
      <c r="Y124" t="n">
        <v>175</v>
      </c>
      <c r="Z124" t="n">
        <v>185</v>
      </c>
      <c r="AA124" t="n">
        <v>187</v>
      </c>
      <c r="AB124" t="n">
        <v>148</v>
      </c>
      <c r="AC124" t="n">
        <v>154</v>
      </c>
      <c r="AD124" t="n">
        <v>356</v>
      </c>
      <c r="AE124" t="n">
        <v>309</v>
      </c>
      <c r="AF124" t="n">
        <v>2.2</v>
      </c>
      <c r="AG124" t="n">
        <v>2.4</v>
      </c>
      <c r="AH124" t="n">
        <v>2.4</v>
      </c>
      <c r="AI124" t="n">
        <v>1.8</v>
      </c>
      <c r="AJ124" t="n">
        <v>1.9</v>
      </c>
      <c r="AK124" t="n">
        <v>2.1</v>
      </c>
      <c r="AL124" t="n">
        <v>1.4</v>
      </c>
      <c r="AM124" t="n">
        <v>1.4</v>
      </c>
      <c r="AN124" t="n">
        <v>1.8</v>
      </c>
      <c r="AO124" t="n">
        <v>2.8</v>
      </c>
    </row>
    <row r="125">
      <c r="A125" s="50" t="s">
        <v>258</v>
      </c>
      <c r="B125" t="n">
        <v>51</v>
      </c>
      <c r="C125" t="n">
        <v>43</v>
      </c>
      <c r="D125" t="n">
        <v>39</v>
      </c>
      <c r="E125" t="n">
        <v>21</v>
      </c>
      <c r="F125" t="n">
        <v>33</v>
      </c>
      <c r="G125" t="n">
        <v>45</v>
      </c>
      <c r="H125" t="n">
        <v>37</v>
      </c>
      <c r="I125" t="n">
        <v>25</v>
      </c>
      <c r="J125" t="n">
        <v>34</v>
      </c>
      <c r="K125" t="n">
        <v>36</v>
      </c>
      <c r="L125" t="n">
        <v>1.9</v>
      </c>
      <c r="M125" t="n">
        <v>1.6</v>
      </c>
      <c r="N125" t="n">
        <v>1.4</v>
      </c>
      <c r="O125" t="n">
        <v>0.8</v>
      </c>
      <c r="P125" t="n">
        <v>1.2</v>
      </c>
      <c r="Q125" t="n">
        <v>1.6</v>
      </c>
      <c r="R125" t="n">
        <v>1.3</v>
      </c>
      <c r="S125" t="n">
        <v>0.9</v>
      </c>
      <c r="T125" t="n">
        <v>1.2</v>
      </c>
      <c r="U125" t="n">
        <v>1.3</v>
      </c>
      <c r="V125" t="n">
        <v>175</v>
      </c>
      <c r="W125" t="n">
        <v>74</v>
      </c>
      <c r="X125" t="n">
        <v>81</v>
      </c>
      <c r="Y125" t="n">
        <v>110</v>
      </c>
      <c r="Z125" t="n">
        <v>155</v>
      </c>
      <c r="AA125" t="n">
        <v>226</v>
      </c>
      <c r="AB125" t="n">
        <v>105</v>
      </c>
      <c r="AC125" t="n">
        <v>45</v>
      </c>
      <c r="AD125" t="n">
        <v>101</v>
      </c>
      <c r="AE125" t="n">
        <v>117</v>
      </c>
      <c r="AF125" t="n">
        <v>3.4</v>
      </c>
      <c r="AG125" t="n">
        <v>1.7</v>
      </c>
      <c r="AH125" t="n">
        <v>2.1</v>
      </c>
      <c r="AI125" t="n">
        <v>5.2</v>
      </c>
      <c r="AJ125" t="n">
        <v>4.7</v>
      </c>
      <c r="AK125" t="n">
        <v>5</v>
      </c>
      <c r="AL125" t="n">
        <v>2.8</v>
      </c>
      <c r="AM125" t="n">
        <v>1.8</v>
      </c>
      <c r="AN125" t="n">
        <v>3</v>
      </c>
      <c r="AO125" t="n">
        <v>3.3</v>
      </c>
    </row>
    <row r="126">
      <c r="A126" s="50" t="s">
        <v>259</v>
      </c>
      <c r="B126" t="n">
        <v>550</v>
      </c>
      <c r="C126" t="n">
        <v>575</v>
      </c>
      <c r="D126" t="n">
        <v>543</v>
      </c>
      <c r="E126" t="n">
        <v>592</v>
      </c>
      <c r="F126" t="n">
        <v>556</v>
      </c>
      <c r="G126" t="n">
        <v>544</v>
      </c>
      <c r="H126" t="n">
        <v>579</v>
      </c>
      <c r="I126" t="n">
        <v>627</v>
      </c>
      <c r="J126" t="n">
        <v>356</v>
      </c>
      <c r="K126" t="n">
        <v>496</v>
      </c>
      <c r="L126" t="n">
        <v>20.1</v>
      </c>
      <c r="M126" t="n">
        <v>21</v>
      </c>
      <c r="N126" t="n">
        <v>19.7</v>
      </c>
      <c r="O126" t="n">
        <v>21.4</v>
      </c>
      <c r="P126" t="n">
        <v>20</v>
      </c>
      <c r="Q126" t="n">
        <v>19.5</v>
      </c>
      <c r="R126" t="n">
        <v>20.8</v>
      </c>
      <c r="S126" t="n">
        <v>22.4</v>
      </c>
      <c r="T126" t="n">
        <v>12.7</v>
      </c>
      <c r="U126" t="n">
        <v>17.7</v>
      </c>
      <c r="V126" t="n">
        <v>1939</v>
      </c>
      <c r="W126" t="n">
        <v>1973</v>
      </c>
      <c r="X126" t="n">
        <v>2144</v>
      </c>
      <c r="Y126" t="n">
        <v>2367</v>
      </c>
      <c r="Z126" t="n">
        <v>1682</v>
      </c>
      <c r="AA126" t="n">
        <v>1786</v>
      </c>
      <c r="AB126" t="n">
        <v>1507</v>
      </c>
      <c r="AC126" t="n">
        <v>1657</v>
      </c>
      <c r="AD126" t="n">
        <v>942</v>
      </c>
      <c r="AE126" t="n">
        <v>1433</v>
      </c>
      <c r="AF126" t="n">
        <v>3.5</v>
      </c>
      <c r="AG126" t="n">
        <v>3.4</v>
      </c>
      <c r="AH126" t="n">
        <v>3.9</v>
      </c>
      <c r="AI126" t="n">
        <v>4</v>
      </c>
      <c r="AJ126" t="n">
        <v>3</v>
      </c>
      <c r="AK126" t="n">
        <v>3.3</v>
      </c>
      <c r="AL126" t="n">
        <v>2.6</v>
      </c>
      <c r="AM126" t="n">
        <v>2.6</v>
      </c>
      <c r="AN126" t="n">
        <v>2.6</v>
      </c>
      <c r="AO126" t="n">
        <v>2.9</v>
      </c>
    </row>
    <row r="127">
      <c r="A127" s="50" t="s">
        <v>260</v>
      </c>
      <c r="B127" t="n">
        <v>160</v>
      </c>
      <c r="C127" t="n">
        <v>163</v>
      </c>
      <c r="D127" t="n">
        <v>174</v>
      </c>
      <c r="E127" t="n">
        <v>189</v>
      </c>
      <c r="F127" t="n">
        <v>141</v>
      </c>
      <c r="G127" t="n">
        <v>157</v>
      </c>
      <c r="H127" t="n">
        <v>160</v>
      </c>
      <c r="I127" t="n">
        <v>177</v>
      </c>
      <c r="J127" t="n">
        <v>103</v>
      </c>
      <c r="K127" t="n">
        <v>118</v>
      </c>
      <c r="L127" t="n">
        <v>5.8</v>
      </c>
      <c r="M127" t="n">
        <v>5.9</v>
      </c>
      <c r="N127" t="n">
        <v>6.3</v>
      </c>
      <c r="O127" t="n">
        <v>6.8</v>
      </c>
      <c r="P127" t="n">
        <v>5.1</v>
      </c>
      <c r="Q127" t="n">
        <v>5.6</v>
      </c>
      <c r="R127" t="n">
        <v>5.7</v>
      </c>
      <c r="S127" t="n">
        <v>6.3</v>
      </c>
      <c r="T127" t="n">
        <v>3.7</v>
      </c>
      <c r="U127" t="n">
        <v>4.2</v>
      </c>
      <c r="V127" t="n">
        <v>564</v>
      </c>
      <c r="W127" t="n">
        <v>590</v>
      </c>
      <c r="X127" t="n">
        <v>744</v>
      </c>
      <c r="Y127" t="n">
        <v>585</v>
      </c>
      <c r="Z127" t="n">
        <v>543</v>
      </c>
      <c r="AA127" t="n">
        <v>415</v>
      </c>
      <c r="AB127" t="n">
        <v>589</v>
      </c>
      <c r="AC127" t="n">
        <v>517</v>
      </c>
      <c r="AD127" t="n">
        <v>246</v>
      </c>
      <c r="AE127" t="n">
        <v>356</v>
      </c>
      <c r="AF127" t="n">
        <v>3.5</v>
      </c>
      <c r="AG127" t="n">
        <v>3.6</v>
      </c>
      <c r="AH127" t="n">
        <v>4.3</v>
      </c>
      <c r="AI127" t="n">
        <v>3.1</v>
      </c>
      <c r="AJ127" t="n">
        <v>3.9</v>
      </c>
      <c r="AK127" t="n">
        <v>2.6</v>
      </c>
      <c r="AL127" t="n">
        <v>3.7</v>
      </c>
      <c r="AM127" t="n">
        <v>2.9</v>
      </c>
      <c r="AN127" t="n">
        <v>2.4</v>
      </c>
      <c r="AO127" t="n">
        <v>3</v>
      </c>
    </row>
    <row r="128">
      <c r="A128" s="50" t="s">
        <v>261</v>
      </c>
      <c r="B128" t="n">
        <v>45</v>
      </c>
      <c r="C128" t="n">
        <v>65</v>
      </c>
      <c r="D128" t="n">
        <v>58</v>
      </c>
      <c r="E128" t="n">
        <v>37</v>
      </c>
      <c r="F128" t="n">
        <v>42</v>
      </c>
      <c r="G128" t="n">
        <v>31</v>
      </c>
      <c r="H128" t="n">
        <v>32</v>
      </c>
      <c r="I128" t="n">
        <v>34</v>
      </c>
      <c r="J128" t="n">
        <v>44</v>
      </c>
      <c r="K128" t="n">
        <v>31</v>
      </c>
      <c r="L128" t="n">
        <v>15.2</v>
      </c>
      <c r="M128" t="n">
        <v>22.1</v>
      </c>
      <c r="N128" t="n">
        <v>19.9</v>
      </c>
      <c r="O128" t="n">
        <v>12.7</v>
      </c>
      <c r="P128" t="n">
        <v>14.6</v>
      </c>
      <c r="Q128" t="n">
        <v>11</v>
      </c>
      <c r="R128" t="n">
        <v>11.6</v>
      </c>
      <c r="S128" t="n">
        <v>12.5</v>
      </c>
      <c r="T128" t="n">
        <v>16.7</v>
      </c>
      <c r="U128" t="n">
        <v>12.1</v>
      </c>
      <c r="V128" t="n">
        <v>51</v>
      </c>
      <c r="W128" t="n">
        <v>93</v>
      </c>
      <c r="X128" t="n">
        <v>84</v>
      </c>
      <c r="Y128" t="n">
        <v>777</v>
      </c>
      <c r="Z128" t="n">
        <v>43</v>
      </c>
      <c r="AA128" t="n">
        <v>147</v>
      </c>
      <c r="AB128" t="n">
        <v>34</v>
      </c>
      <c r="AC128" t="n">
        <v>38</v>
      </c>
      <c r="AD128" t="n">
        <v>47</v>
      </c>
      <c r="AE128" t="n">
        <v>42</v>
      </c>
      <c r="AF128" t="n">
        <v>1.1</v>
      </c>
      <c r="AG128" t="n">
        <v>1.4</v>
      </c>
      <c r="AH128" t="n">
        <v>1.4</v>
      </c>
      <c r="AI128" t="n">
        <v>21</v>
      </c>
      <c r="AJ128" t="n">
        <v>1</v>
      </c>
      <c r="AK128" t="n">
        <v>4.7</v>
      </c>
      <c r="AL128" t="n">
        <v>1.1</v>
      </c>
      <c r="AM128" t="n">
        <v>1.1</v>
      </c>
      <c r="AN128" t="n">
        <v>1.1</v>
      </c>
      <c r="AO128" t="n">
        <v>1.4</v>
      </c>
    </row>
    <row r="129">
      <c r="A129" s="50" t="s">
        <v>262</v>
      </c>
      <c r="B129" t="n">
        <v>16</v>
      </c>
      <c r="C129" t="n">
        <v>24</v>
      </c>
      <c r="D129" t="n">
        <v>28</v>
      </c>
      <c r="E129" t="n">
        <v>10</v>
      </c>
      <c r="F129" t="n">
        <v>14</v>
      </c>
      <c r="G129" t="n">
        <v>11</v>
      </c>
      <c r="H129" t="n">
        <v>9</v>
      </c>
      <c r="I129" t="n">
        <v>15</v>
      </c>
      <c r="J129" t="n">
        <v>13</v>
      </c>
      <c r="K129" t="n">
        <v>12</v>
      </c>
      <c r="L129" t="n">
        <v>5.4</v>
      </c>
      <c r="M129" t="n">
        <v>8.2</v>
      </c>
      <c r="N129" t="n">
        <v>9.6</v>
      </c>
      <c r="O129" t="n">
        <v>3.4</v>
      </c>
      <c r="P129" t="n">
        <v>4.9</v>
      </c>
      <c r="Q129" t="n">
        <v>3.9</v>
      </c>
      <c r="R129" t="n">
        <v>3.3</v>
      </c>
      <c r="S129" t="n">
        <v>5.5</v>
      </c>
      <c r="T129" t="n">
        <v>4.9</v>
      </c>
      <c r="U129" t="n">
        <v>4.7</v>
      </c>
      <c r="V129" t="n">
        <v>25</v>
      </c>
      <c r="W129" t="n">
        <v>37</v>
      </c>
      <c r="X129" t="n">
        <v>58</v>
      </c>
      <c r="Y129" t="n">
        <v>7</v>
      </c>
      <c r="Z129" t="n">
        <v>19</v>
      </c>
      <c r="AA129" t="n">
        <v>6</v>
      </c>
      <c r="AB129" t="n">
        <v>10</v>
      </c>
      <c r="AC129" t="n">
        <v>12</v>
      </c>
      <c r="AD129" t="n">
        <v>13</v>
      </c>
      <c r="AE129" t="n">
        <v>18</v>
      </c>
      <c r="AF129" t="n">
        <v>1.6</v>
      </c>
      <c r="AG129" t="n">
        <v>1.5</v>
      </c>
      <c r="AH129" t="n">
        <v>2.1</v>
      </c>
      <c r="AI129" t="n">
        <v>0.7</v>
      </c>
      <c r="AJ129" t="n">
        <v>1.4</v>
      </c>
      <c r="AK129" t="n">
        <v>0.5</v>
      </c>
      <c r="AL129" t="n">
        <v>1.1</v>
      </c>
      <c r="AM129" t="n">
        <v>0.8</v>
      </c>
      <c r="AN129" t="n">
        <v>1</v>
      </c>
      <c r="AO129" t="n">
        <v>1.5</v>
      </c>
    </row>
    <row r="130">
      <c r="A130" s="50" t="s">
        <v>263</v>
      </c>
      <c r="B130" t="n">
        <v>10</v>
      </c>
      <c r="C130" t="n">
        <v>11</v>
      </c>
      <c r="D130" t="n">
        <v>4</v>
      </c>
      <c r="E130" t="n">
        <v>6</v>
      </c>
      <c r="F130" t="n">
        <v>3</v>
      </c>
      <c r="G130" t="n">
        <v>5</v>
      </c>
      <c r="H130" t="n">
        <v>4</v>
      </c>
      <c r="I130" t="n">
        <v>2</v>
      </c>
      <c r="J130" t="n">
        <v>4</v>
      </c>
      <c r="K130" t="n">
        <v>0</v>
      </c>
      <c r="L130" t="n">
        <v>3.4</v>
      </c>
      <c r="M130" t="n">
        <v>3.7</v>
      </c>
      <c r="N130" t="n">
        <v>1.4</v>
      </c>
      <c r="O130" t="n">
        <v>2.1</v>
      </c>
      <c r="P130" t="n">
        <v>1</v>
      </c>
      <c r="Q130" t="n">
        <v>1.8</v>
      </c>
      <c r="R130" t="n">
        <v>1.4</v>
      </c>
      <c r="S130" t="n">
        <v>0.7</v>
      </c>
      <c r="T130" t="n">
        <v>1.5</v>
      </c>
      <c r="U130" t="n">
        <v>0</v>
      </c>
      <c r="V130" t="n">
        <v>4</v>
      </c>
      <c r="W130" t="n">
        <v>5</v>
      </c>
      <c r="X130" t="n">
        <v>2</v>
      </c>
      <c r="Y130" t="n">
        <v>7</v>
      </c>
      <c r="Z130" t="n">
        <v>1</v>
      </c>
      <c r="AA130" t="n">
        <v>6</v>
      </c>
      <c r="AB130" t="n">
        <v>3</v>
      </c>
      <c r="AC130" t="n">
        <v>0</v>
      </c>
      <c r="AD130" t="n">
        <v>7</v>
      </c>
      <c r="AE130" t="n">
        <v>0</v>
      </c>
      <c r="AF130" t="n">
        <v>0.4</v>
      </c>
      <c r="AG130" t="n">
        <v>0.5</v>
      </c>
      <c r="AH130" t="n">
        <v>0.5</v>
      </c>
      <c r="AI130" t="n">
        <v>1.2</v>
      </c>
      <c r="AJ130" t="n">
        <v>0.3</v>
      </c>
      <c r="AK130" t="n">
        <v>1.2</v>
      </c>
      <c r="AL130" t="n">
        <v>0.8</v>
      </c>
      <c r="AM130" t="n">
        <v>0</v>
      </c>
      <c r="AN130" t="n">
        <v>1.8</v>
      </c>
      <c r="AO130" t="n">
        <v>0</v>
      </c>
    </row>
    <row r="131">
      <c r="A131" s="50" t="s">
        <v>264</v>
      </c>
      <c r="B131" t="n">
        <v>15</v>
      </c>
      <c r="C131" t="n">
        <v>27</v>
      </c>
      <c r="D131" t="n">
        <v>17</v>
      </c>
      <c r="E131" t="n">
        <v>17</v>
      </c>
      <c r="F131" t="n">
        <v>23</v>
      </c>
      <c r="G131" t="n">
        <v>9</v>
      </c>
      <c r="H131" t="n">
        <v>14</v>
      </c>
      <c r="I131" t="n">
        <v>15</v>
      </c>
      <c r="J131" t="n">
        <v>22</v>
      </c>
      <c r="K131" t="n">
        <v>14</v>
      </c>
      <c r="L131" t="n">
        <v>5.1</v>
      </c>
      <c r="M131" t="n">
        <v>9.2</v>
      </c>
      <c r="N131" t="n">
        <v>5.8</v>
      </c>
      <c r="O131" t="n">
        <v>5.8</v>
      </c>
      <c r="P131" t="n">
        <v>8</v>
      </c>
      <c r="Q131" t="n">
        <v>3.2</v>
      </c>
      <c r="R131" t="n">
        <v>5.1</v>
      </c>
      <c r="S131" t="n">
        <v>5.5</v>
      </c>
      <c r="T131" t="n">
        <v>8.3</v>
      </c>
      <c r="U131" t="n">
        <v>5.5</v>
      </c>
      <c r="V131" t="n">
        <v>18</v>
      </c>
      <c r="W131" t="n">
        <v>49</v>
      </c>
      <c r="X131" t="n">
        <v>14</v>
      </c>
      <c r="Y131" t="n">
        <v>761</v>
      </c>
      <c r="Z131" t="n">
        <v>21</v>
      </c>
      <c r="AA131" t="n">
        <v>132</v>
      </c>
      <c r="AB131" t="n">
        <v>17</v>
      </c>
      <c r="AC131" t="n">
        <v>24</v>
      </c>
      <c r="AD131" t="n">
        <v>24</v>
      </c>
      <c r="AE131" t="n">
        <v>16</v>
      </c>
      <c r="AF131" t="n">
        <v>1.2</v>
      </c>
      <c r="AG131" t="n">
        <v>1.8</v>
      </c>
      <c r="AH131" t="n">
        <v>0.8</v>
      </c>
      <c r="AI131" t="n">
        <v>44.8</v>
      </c>
      <c r="AJ131" t="n">
        <v>0.9</v>
      </c>
      <c r="AK131" t="n">
        <v>14.7</v>
      </c>
      <c r="AL131" t="n">
        <v>1.2</v>
      </c>
      <c r="AM131" t="n">
        <v>1.6</v>
      </c>
      <c r="AN131" t="n">
        <v>1.1</v>
      </c>
      <c r="AO131" t="n">
        <v>1.1</v>
      </c>
    </row>
    <row r="132">
      <c r="A132" s="50" t="s">
        <v>265</v>
      </c>
      <c r="B132" t="n">
        <v>4</v>
      </c>
      <c r="C132" t="n">
        <v>3</v>
      </c>
      <c r="D132" t="n">
        <v>9</v>
      </c>
      <c r="E132" t="n">
        <v>4</v>
      </c>
      <c r="F132" t="n">
        <v>2</v>
      </c>
      <c r="G132" t="n">
        <v>6</v>
      </c>
      <c r="H132" t="n">
        <v>5</v>
      </c>
      <c r="I132" t="n">
        <v>2</v>
      </c>
      <c r="J132" t="n">
        <v>5</v>
      </c>
      <c r="K132" t="n">
        <v>5</v>
      </c>
      <c r="L132" t="n">
        <v>1.4</v>
      </c>
      <c r="M132" t="n">
        <v>1</v>
      </c>
      <c r="N132" t="n">
        <v>3.1</v>
      </c>
      <c r="O132" t="n">
        <v>1.4</v>
      </c>
      <c r="P132" t="n">
        <v>0.7</v>
      </c>
      <c r="Q132" t="n">
        <v>2.1</v>
      </c>
      <c r="R132" t="n">
        <v>1.8</v>
      </c>
      <c r="S132" t="n">
        <v>0.7</v>
      </c>
      <c r="T132" t="n">
        <v>1.9</v>
      </c>
      <c r="U132" t="n">
        <v>2</v>
      </c>
      <c r="V132" t="n">
        <v>4</v>
      </c>
      <c r="W132" t="n">
        <v>2</v>
      </c>
      <c r="X132" t="n">
        <v>10</v>
      </c>
      <c r="Y132" t="n">
        <v>2</v>
      </c>
      <c r="Z132" t="n">
        <v>2</v>
      </c>
      <c r="AA132" t="n">
        <v>3</v>
      </c>
      <c r="AB132" t="n">
        <v>4</v>
      </c>
      <c r="AC132" t="n">
        <v>2</v>
      </c>
      <c r="AD132" t="n">
        <v>3</v>
      </c>
      <c r="AE132" t="n">
        <v>8</v>
      </c>
      <c r="AF132" t="n">
        <v>1</v>
      </c>
      <c r="AG132" t="n">
        <v>0.7</v>
      </c>
      <c r="AH132" t="n">
        <v>1.1</v>
      </c>
      <c r="AI132" t="n">
        <v>0.5</v>
      </c>
      <c r="AJ132" t="n">
        <v>1</v>
      </c>
      <c r="AK132" t="n">
        <v>0.5</v>
      </c>
      <c r="AL132" t="n">
        <v>0.8</v>
      </c>
      <c r="AM132" t="n">
        <v>1</v>
      </c>
      <c r="AN132" t="n">
        <v>0.6</v>
      </c>
      <c r="AO132" t="n">
        <v>1.6</v>
      </c>
    </row>
    <row r="133">
      <c r="A133" s="50" t="s">
        <v>266</v>
      </c>
      <c r="B133" t="n">
        <v>126</v>
      </c>
      <c r="C133" t="n">
        <v>124</v>
      </c>
      <c r="D133" t="n">
        <v>121</v>
      </c>
      <c r="E133" t="n">
        <v>129</v>
      </c>
      <c r="F133" t="n">
        <v>89</v>
      </c>
      <c r="G133" t="n">
        <v>74</v>
      </c>
      <c r="H133" t="n">
        <v>91</v>
      </c>
      <c r="I133" t="n">
        <v>96</v>
      </c>
      <c r="J133" t="n">
        <v>65</v>
      </c>
      <c r="K133" t="n">
        <v>61</v>
      </c>
      <c r="L133" t="n">
        <v>45.7</v>
      </c>
      <c r="M133" t="n">
        <v>43.9</v>
      </c>
      <c r="N133" t="n">
        <v>41.9</v>
      </c>
      <c r="O133" t="n">
        <v>44.1</v>
      </c>
      <c r="P133" t="n">
        <v>29.8</v>
      </c>
      <c r="Q133" t="n">
        <v>24.5</v>
      </c>
      <c r="R133" t="n">
        <v>30.2</v>
      </c>
      <c r="S133" t="n">
        <v>32.1</v>
      </c>
      <c r="T133" t="n">
        <v>21.8</v>
      </c>
      <c r="U133" t="n">
        <v>20.8</v>
      </c>
      <c r="V133" t="n">
        <v>186</v>
      </c>
      <c r="W133" t="n">
        <v>261</v>
      </c>
      <c r="X133" t="n">
        <v>195</v>
      </c>
      <c r="Y133" t="n">
        <v>206</v>
      </c>
      <c r="Z133" t="n">
        <v>133</v>
      </c>
      <c r="AA133" t="n">
        <v>109</v>
      </c>
      <c r="AB133" t="n">
        <v>146</v>
      </c>
      <c r="AC133" t="n">
        <v>133</v>
      </c>
      <c r="AD133" t="n">
        <v>89</v>
      </c>
      <c r="AE133" t="n">
        <v>90</v>
      </c>
      <c r="AF133" t="n">
        <v>1.5</v>
      </c>
      <c r="AG133" t="n">
        <v>2.1</v>
      </c>
      <c r="AH133" t="n">
        <v>1.6</v>
      </c>
      <c r="AI133" t="n">
        <v>1.6</v>
      </c>
      <c r="AJ133" t="n">
        <v>1.5</v>
      </c>
      <c r="AK133" t="n">
        <v>1.5</v>
      </c>
      <c r="AL133" t="n">
        <v>1.6</v>
      </c>
      <c r="AM133" t="n">
        <v>1.4</v>
      </c>
      <c r="AN133" t="n">
        <v>1.4</v>
      </c>
      <c r="AO133" t="n">
        <v>1.5</v>
      </c>
    </row>
    <row r="134">
      <c r="A134" s="50" t="s">
        <v>267</v>
      </c>
      <c r="B134" t="n">
        <v>59</v>
      </c>
      <c r="C134" t="n">
        <v>57</v>
      </c>
      <c r="D134" t="n">
        <v>51</v>
      </c>
      <c r="E134" t="n">
        <v>67</v>
      </c>
      <c r="F134" t="n">
        <v>55</v>
      </c>
      <c r="G134" t="n">
        <v>42</v>
      </c>
      <c r="H134" t="n">
        <v>51</v>
      </c>
      <c r="I134" t="n">
        <v>42</v>
      </c>
      <c r="J134" t="n">
        <v>25</v>
      </c>
      <c r="K134" t="n">
        <v>28</v>
      </c>
      <c r="L134" t="n">
        <v>21.4</v>
      </c>
      <c r="M134" t="n">
        <v>20.2</v>
      </c>
      <c r="N134" t="n">
        <v>17.7</v>
      </c>
      <c r="O134" t="n">
        <v>22.9</v>
      </c>
      <c r="P134" t="n">
        <v>18.4</v>
      </c>
      <c r="Q134" t="n">
        <v>13.9</v>
      </c>
      <c r="R134" t="n">
        <v>16.9</v>
      </c>
      <c r="S134" t="n">
        <v>14</v>
      </c>
      <c r="T134" t="n">
        <v>8.4</v>
      </c>
      <c r="U134" t="n">
        <v>9.5</v>
      </c>
      <c r="V134" t="n">
        <v>89</v>
      </c>
      <c r="W134" t="n">
        <v>113</v>
      </c>
      <c r="X134" t="n">
        <v>125</v>
      </c>
      <c r="Y134" t="n">
        <v>132</v>
      </c>
      <c r="Z134" t="n">
        <v>93</v>
      </c>
      <c r="AA134" t="n">
        <v>64</v>
      </c>
      <c r="AB134" t="n">
        <v>84</v>
      </c>
      <c r="AC134" t="n">
        <v>67</v>
      </c>
      <c r="AD134" t="n">
        <v>37</v>
      </c>
      <c r="AE134" t="n">
        <v>43</v>
      </c>
      <c r="AF134" t="n">
        <v>1.5</v>
      </c>
      <c r="AG134" t="n">
        <v>2</v>
      </c>
      <c r="AH134" t="n">
        <v>2.5</v>
      </c>
      <c r="AI134" t="n">
        <v>2</v>
      </c>
      <c r="AJ134" t="n">
        <v>1.7</v>
      </c>
      <c r="AK134" t="n">
        <v>1.5</v>
      </c>
      <c r="AL134" t="n">
        <v>1.6</v>
      </c>
      <c r="AM134" t="n">
        <v>1.6</v>
      </c>
      <c r="AN134" t="n">
        <v>1.5</v>
      </c>
      <c r="AO134" t="n">
        <v>1.5</v>
      </c>
    </row>
    <row r="135">
      <c r="A135" s="50" t="s">
        <v>268</v>
      </c>
      <c r="B135" t="n">
        <v>54</v>
      </c>
      <c r="C135" t="n">
        <v>41</v>
      </c>
      <c r="D135" t="n">
        <v>50</v>
      </c>
      <c r="E135" t="n">
        <v>40</v>
      </c>
      <c r="F135" t="n">
        <v>14</v>
      </c>
      <c r="G135" t="n">
        <v>16</v>
      </c>
      <c r="H135" t="n">
        <v>23</v>
      </c>
      <c r="I135" t="n">
        <v>25</v>
      </c>
      <c r="J135" t="n">
        <v>18</v>
      </c>
      <c r="K135" t="n">
        <v>10</v>
      </c>
      <c r="L135" t="n">
        <v>19.6</v>
      </c>
      <c r="M135" t="n">
        <v>14.5</v>
      </c>
      <c r="N135" t="n">
        <v>17.3</v>
      </c>
      <c r="O135" t="n">
        <v>13.7</v>
      </c>
      <c r="P135" t="n">
        <v>4.7</v>
      </c>
      <c r="Q135" t="n">
        <v>5.3</v>
      </c>
      <c r="R135" t="n">
        <v>7.6</v>
      </c>
      <c r="S135" t="n">
        <v>8.4</v>
      </c>
      <c r="T135" t="n">
        <v>6</v>
      </c>
      <c r="U135" t="n">
        <v>3.4</v>
      </c>
      <c r="V135" t="n">
        <v>78</v>
      </c>
      <c r="W135" t="n">
        <v>48</v>
      </c>
      <c r="X135" t="n">
        <v>42</v>
      </c>
      <c r="Y135" t="n">
        <v>36</v>
      </c>
      <c r="Z135" t="n">
        <v>10</v>
      </c>
      <c r="AA135" t="n">
        <v>15</v>
      </c>
      <c r="AB135" t="n">
        <v>19</v>
      </c>
      <c r="AC135" t="n">
        <v>32</v>
      </c>
      <c r="AD135" t="n">
        <v>14</v>
      </c>
      <c r="AE135" t="n">
        <v>13</v>
      </c>
      <c r="AF135" t="n">
        <v>1.4</v>
      </c>
      <c r="AG135" t="n">
        <v>1.2</v>
      </c>
      <c r="AH135" t="n">
        <v>0.8</v>
      </c>
      <c r="AI135" t="n">
        <v>0.9</v>
      </c>
      <c r="AJ135" t="n">
        <v>0.7</v>
      </c>
      <c r="AK135" t="n">
        <v>0.9</v>
      </c>
      <c r="AL135" t="n">
        <v>0.8</v>
      </c>
      <c r="AM135" t="n">
        <v>1.3</v>
      </c>
      <c r="AN135" t="n">
        <v>0.8</v>
      </c>
      <c r="AO135" t="n">
        <v>1.3</v>
      </c>
    </row>
    <row r="136">
      <c r="A136" s="50" t="s">
        <v>269</v>
      </c>
      <c r="B136" t="n">
        <v>9</v>
      </c>
      <c r="C136" t="n">
        <v>20</v>
      </c>
      <c r="D136" t="n">
        <v>12</v>
      </c>
      <c r="E136" t="n">
        <v>17</v>
      </c>
      <c r="F136" t="n">
        <v>20</v>
      </c>
      <c r="G136" t="n">
        <v>13</v>
      </c>
      <c r="H136" t="n">
        <v>14</v>
      </c>
      <c r="I136" t="n">
        <v>18</v>
      </c>
      <c r="J136" t="n">
        <v>18</v>
      </c>
      <c r="K136" t="n">
        <v>19</v>
      </c>
      <c r="L136" t="n">
        <v>3.3</v>
      </c>
      <c r="M136" t="n">
        <v>7.1</v>
      </c>
      <c r="N136" t="n">
        <v>4.2</v>
      </c>
      <c r="O136" t="n">
        <v>5.8</v>
      </c>
      <c r="P136" t="n">
        <v>6.7</v>
      </c>
      <c r="Q136" t="n">
        <v>4.3</v>
      </c>
      <c r="R136" t="n">
        <v>4.6</v>
      </c>
      <c r="S136" t="n">
        <v>6</v>
      </c>
      <c r="T136" t="n">
        <v>6</v>
      </c>
      <c r="U136" t="n">
        <v>6.5</v>
      </c>
      <c r="V136" t="n">
        <v>15</v>
      </c>
      <c r="W136" t="n">
        <v>88</v>
      </c>
      <c r="X136" t="n">
        <v>22</v>
      </c>
      <c r="Y136" t="n">
        <v>34</v>
      </c>
      <c r="Z136" t="n">
        <v>30</v>
      </c>
      <c r="AA136" t="n">
        <v>29</v>
      </c>
      <c r="AB136" t="n">
        <v>37</v>
      </c>
      <c r="AC136" t="n">
        <v>18</v>
      </c>
      <c r="AD136" t="n">
        <v>37</v>
      </c>
      <c r="AE136" t="n">
        <v>18</v>
      </c>
      <c r="AF136" t="n">
        <v>1.7</v>
      </c>
      <c r="AG136" t="n">
        <v>4.4</v>
      </c>
      <c r="AH136" t="n">
        <v>1.8</v>
      </c>
      <c r="AI136" t="n">
        <v>2</v>
      </c>
      <c r="AJ136" t="n">
        <v>1.5</v>
      </c>
      <c r="AK136" t="n">
        <v>2.2</v>
      </c>
      <c r="AL136" t="n">
        <v>2.6</v>
      </c>
      <c r="AM136" t="n">
        <v>1</v>
      </c>
      <c r="AN136" t="n">
        <v>2.1</v>
      </c>
      <c r="AO136" t="n">
        <v>0.9</v>
      </c>
    </row>
    <row r="137">
      <c r="A137" s="50" t="s">
        <v>270</v>
      </c>
      <c r="B137" t="n">
        <v>4</v>
      </c>
      <c r="C137" t="n">
        <v>3</v>
      </c>
      <c r="D137" t="n">
        <v>7</v>
      </c>
      <c r="E137" t="n">
        <v>5</v>
      </c>
      <c r="F137" t="n">
        <v>0</v>
      </c>
      <c r="G137" t="n">
        <v>3</v>
      </c>
      <c r="H137" t="n">
        <v>2</v>
      </c>
      <c r="I137" t="n">
        <v>8</v>
      </c>
      <c r="J137" t="n">
        <v>2</v>
      </c>
      <c r="K137" t="n">
        <v>4</v>
      </c>
      <c r="L137" t="n">
        <v>1.5</v>
      </c>
      <c r="M137" t="n">
        <v>1.1</v>
      </c>
      <c r="N137" t="n">
        <v>2.4</v>
      </c>
      <c r="O137" t="n">
        <v>1.7</v>
      </c>
      <c r="P137" t="n">
        <v>0</v>
      </c>
      <c r="Q137" t="n">
        <v>1</v>
      </c>
      <c r="R137" t="n">
        <v>0.7</v>
      </c>
      <c r="S137" t="n">
        <v>2.7</v>
      </c>
      <c r="T137" t="n">
        <v>0.7</v>
      </c>
      <c r="U137" t="n">
        <v>1.4</v>
      </c>
      <c r="V137" t="n">
        <v>4</v>
      </c>
      <c r="W137" t="n">
        <v>6</v>
      </c>
      <c r="X137" t="n">
        <v>6</v>
      </c>
      <c r="Y137" t="n">
        <v>4</v>
      </c>
      <c r="Z137" t="n">
        <v>0</v>
      </c>
      <c r="AA137" t="n">
        <v>1</v>
      </c>
      <c r="AB137" t="n">
        <v>3</v>
      </c>
      <c r="AC137" t="n">
        <v>7</v>
      </c>
      <c r="AD137" t="n">
        <v>0</v>
      </c>
      <c r="AE137" t="n">
        <v>16</v>
      </c>
      <c r="AF137" t="n">
        <v>1</v>
      </c>
      <c r="AG137" t="n">
        <v>2</v>
      </c>
      <c r="AH137" t="n">
        <v>0.9</v>
      </c>
      <c r="AI137" t="n">
        <v>0.8</v>
      </c>
      <c r="AJ137" t="n">
        <v>0</v>
      </c>
      <c r="AK137" t="n">
        <v>0.3</v>
      </c>
      <c r="AL137" t="n">
        <v>1.5</v>
      </c>
      <c r="AM137" t="n">
        <v>0.9</v>
      </c>
      <c r="AN137" t="n">
        <v>0</v>
      </c>
      <c r="AO137" t="n">
        <v>4</v>
      </c>
    </row>
    <row r="138">
      <c r="A138" s="50" t="s">
        <v>271</v>
      </c>
      <c r="B138" t="n">
        <v>211</v>
      </c>
      <c r="C138" t="n">
        <v>217</v>
      </c>
      <c r="D138" t="n">
        <v>205</v>
      </c>
      <c r="E138" t="n">
        <v>196</v>
      </c>
      <c r="F138" t="n">
        <v>204</v>
      </c>
      <c r="G138" t="n">
        <v>184</v>
      </c>
      <c r="H138" t="n">
        <v>167</v>
      </c>
      <c r="I138" t="n">
        <v>192</v>
      </c>
      <c r="J138" t="n">
        <v>146</v>
      </c>
      <c r="K138" t="n">
        <v>163</v>
      </c>
      <c r="L138" t="n">
        <v>52.1</v>
      </c>
      <c r="M138" t="n">
        <v>54.7</v>
      </c>
      <c r="N138" t="n">
        <v>52.5</v>
      </c>
      <c r="O138" t="n">
        <v>50.6</v>
      </c>
      <c r="P138" t="n">
        <v>52.8</v>
      </c>
      <c r="Q138" t="n">
        <v>47.3</v>
      </c>
      <c r="R138" t="n">
        <v>42.3</v>
      </c>
      <c r="S138" t="n">
        <v>47.5</v>
      </c>
      <c r="T138" t="n">
        <v>35.5</v>
      </c>
      <c r="U138" t="n">
        <v>38.8</v>
      </c>
      <c r="V138" t="n">
        <v>357</v>
      </c>
      <c r="W138" t="n">
        <v>278</v>
      </c>
      <c r="X138" t="n">
        <v>311</v>
      </c>
      <c r="Y138" t="n">
        <v>368</v>
      </c>
      <c r="Z138" t="n">
        <v>307</v>
      </c>
      <c r="AA138" t="n">
        <v>274</v>
      </c>
      <c r="AB138" t="n">
        <v>217</v>
      </c>
      <c r="AC138" t="n">
        <v>445</v>
      </c>
      <c r="AD138" t="n">
        <v>167</v>
      </c>
      <c r="AE138" t="n">
        <v>286</v>
      </c>
      <c r="AF138" t="n">
        <v>1.7</v>
      </c>
      <c r="AG138" t="n">
        <v>1.3</v>
      </c>
      <c r="AH138" t="n">
        <v>1.5</v>
      </c>
      <c r="AI138" t="n">
        <v>1.9</v>
      </c>
      <c r="AJ138" t="n">
        <v>1.5</v>
      </c>
      <c r="AK138" t="n">
        <v>1.5</v>
      </c>
      <c r="AL138" t="n">
        <v>1.3</v>
      </c>
      <c r="AM138" t="n">
        <v>2.3</v>
      </c>
      <c r="AN138" t="n">
        <v>1.1</v>
      </c>
      <c r="AO138" t="n">
        <v>1.8</v>
      </c>
    </row>
    <row r="139">
      <c r="A139" s="50" t="s">
        <v>272</v>
      </c>
      <c r="B139" t="n">
        <v>87</v>
      </c>
      <c r="C139" t="n">
        <v>71</v>
      </c>
      <c r="D139" t="n">
        <v>73</v>
      </c>
      <c r="E139" t="n">
        <v>89</v>
      </c>
      <c r="F139" t="n">
        <v>91</v>
      </c>
      <c r="G139" t="n">
        <v>77</v>
      </c>
      <c r="H139" t="n">
        <v>69</v>
      </c>
      <c r="I139" t="n">
        <v>93</v>
      </c>
      <c r="J139" t="n">
        <v>39</v>
      </c>
      <c r="K139" t="n">
        <v>80</v>
      </c>
      <c r="L139" t="n">
        <v>21.5</v>
      </c>
      <c r="M139" t="n">
        <v>17.9</v>
      </c>
      <c r="N139" t="n">
        <v>18.7</v>
      </c>
      <c r="O139" t="n">
        <v>23</v>
      </c>
      <c r="P139" t="n">
        <v>23.5</v>
      </c>
      <c r="Q139" t="n">
        <v>19.8</v>
      </c>
      <c r="R139" t="n">
        <v>17.5</v>
      </c>
      <c r="S139" t="n">
        <v>23</v>
      </c>
      <c r="T139" t="n">
        <v>9.5</v>
      </c>
      <c r="U139" t="n">
        <v>19.1</v>
      </c>
      <c r="V139" t="n">
        <v>197</v>
      </c>
      <c r="W139" t="n">
        <v>92</v>
      </c>
      <c r="X139" t="n">
        <v>148</v>
      </c>
      <c r="Y139" t="n">
        <v>205</v>
      </c>
      <c r="Z139" t="n">
        <v>181</v>
      </c>
      <c r="AA139" t="n">
        <v>134</v>
      </c>
      <c r="AB139" t="n">
        <v>125</v>
      </c>
      <c r="AC139" t="n">
        <v>293</v>
      </c>
      <c r="AD139" t="n">
        <v>64</v>
      </c>
      <c r="AE139" t="n">
        <v>182</v>
      </c>
      <c r="AF139" t="n">
        <v>2.3</v>
      </c>
      <c r="AG139" t="n">
        <v>1.3</v>
      </c>
      <c r="AH139" t="n">
        <v>2</v>
      </c>
      <c r="AI139" t="n">
        <v>2.3</v>
      </c>
      <c r="AJ139" t="n">
        <v>2</v>
      </c>
      <c r="AK139" t="n">
        <v>1.7</v>
      </c>
      <c r="AL139" t="n">
        <v>1.8</v>
      </c>
      <c r="AM139" t="n">
        <v>3.2</v>
      </c>
      <c r="AN139" t="n">
        <v>1.6</v>
      </c>
      <c r="AO139" t="n">
        <v>2.3</v>
      </c>
    </row>
    <row r="140">
      <c r="A140" s="50" t="s">
        <v>273</v>
      </c>
      <c r="B140" t="n">
        <v>78</v>
      </c>
      <c r="C140" t="n">
        <v>66</v>
      </c>
      <c r="D140" t="n">
        <v>63</v>
      </c>
      <c r="E140" t="n">
        <v>48</v>
      </c>
      <c r="F140" t="n">
        <v>41</v>
      </c>
      <c r="G140" t="n">
        <v>50</v>
      </c>
      <c r="H140" t="n">
        <v>50</v>
      </c>
      <c r="I140" t="n">
        <v>45</v>
      </c>
      <c r="J140" t="n">
        <v>64</v>
      </c>
      <c r="K140" t="n">
        <v>43</v>
      </c>
      <c r="L140" t="n">
        <v>19.3</v>
      </c>
      <c r="M140" t="n">
        <v>16.6</v>
      </c>
      <c r="N140" t="n">
        <v>16.1</v>
      </c>
      <c r="O140" t="n">
        <v>12.4</v>
      </c>
      <c r="P140" t="n">
        <v>10.6</v>
      </c>
      <c r="Q140" t="n">
        <v>12.9</v>
      </c>
      <c r="R140" t="n">
        <v>12.7</v>
      </c>
      <c r="S140" t="n">
        <v>11.1</v>
      </c>
      <c r="T140" t="n">
        <v>15.6</v>
      </c>
      <c r="U140" t="n">
        <v>10.2</v>
      </c>
      <c r="V140" t="n">
        <v>91</v>
      </c>
      <c r="W140" t="n">
        <v>85</v>
      </c>
      <c r="X140" t="n">
        <v>84</v>
      </c>
      <c r="Y140" t="n">
        <v>86</v>
      </c>
      <c r="Z140" t="n">
        <v>39</v>
      </c>
      <c r="AA140" t="n">
        <v>39</v>
      </c>
      <c r="AB140" t="n">
        <v>45</v>
      </c>
      <c r="AC140" t="n">
        <v>65</v>
      </c>
      <c r="AD140" t="n">
        <v>47</v>
      </c>
      <c r="AE140" t="n">
        <v>71</v>
      </c>
      <c r="AF140" t="n">
        <v>1.2</v>
      </c>
      <c r="AG140" t="n">
        <v>1.3</v>
      </c>
      <c r="AH140" t="n">
        <v>1.3</v>
      </c>
      <c r="AI140" t="n">
        <v>1.8</v>
      </c>
      <c r="AJ140" t="n">
        <v>1</v>
      </c>
      <c r="AK140" t="n">
        <v>0.8</v>
      </c>
      <c r="AL140" t="n">
        <v>0.9</v>
      </c>
      <c r="AM140" t="n">
        <v>1.4</v>
      </c>
      <c r="AN140" t="n">
        <v>0.7</v>
      </c>
      <c r="AO140" t="n">
        <v>1.7</v>
      </c>
    </row>
    <row r="141">
      <c r="A141" s="50" t="s">
        <v>274</v>
      </c>
      <c r="B141" t="n">
        <v>10</v>
      </c>
      <c r="C141" t="n">
        <v>18</v>
      </c>
      <c r="D141" t="n">
        <v>16</v>
      </c>
      <c r="E141" t="n">
        <v>18</v>
      </c>
      <c r="F141" t="n">
        <v>13</v>
      </c>
      <c r="G141" t="n">
        <v>10</v>
      </c>
      <c r="H141" t="n">
        <v>11</v>
      </c>
      <c r="I141" t="n">
        <v>10</v>
      </c>
      <c r="J141" t="n">
        <v>17</v>
      </c>
      <c r="K141" t="n">
        <v>3</v>
      </c>
      <c r="L141" t="n">
        <v>2.5</v>
      </c>
      <c r="M141" t="n">
        <v>4.5</v>
      </c>
      <c r="N141" t="n">
        <v>4.1</v>
      </c>
      <c r="O141" t="n">
        <v>4.6</v>
      </c>
      <c r="P141" t="n">
        <v>3.4</v>
      </c>
      <c r="Q141" t="n">
        <v>2.6</v>
      </c>
      <c r="R141" t="n">
        <v>2.8</v>
      </c>
      <c r="S141" t="n">
        <v>2.5</v>
      </c>
      <c r="T141" t="n">
        <v>4.1</v>
      </c>
      <c r="U141" t="n">
        <v>0.7</v>
      </c>
      <c r="V141" t="n">
        <v>18</v>
      </c>
      <c r="W141" t="n">
        <v>22</v>
      </c>
      <c r="X141" t="n">
        <v>32</v>
      </c>
      <c r="Y141" t="n">
        <v>34</v>
      </c>
      <c r="Z141" t="n">
        <v>32</v>
      </c>
      <c r="AA141" t="n">
        <v>27</v>
      </c>
      <c r="AB141" t="n">
        <v>9</v>
      </c>
      <c r="AC141" t="n">
        <v>28</v>
      </c>
      <c r="AD141" t="n">
        <v>34</v>
      </c>
      <c r="AE141" t="n">
        <v>3</v>
      </c>
      <c r="AF141" t="n">
        <v>1.8</v>
      </c>
      <c r="AG141" t="n">
        <v>1.2</v>
      </c>
      <c r="AH141" t="n">
        <v>2</v>
      </c>
      <c r="AI141" t="n">
        <v>1.9</v>
      </c>
      <c r="AJ141" t="n">
        <v>2.5</v>
      </c>
      <c r="AK141" t="n">
        <v>2.7</v>
      </c>
      <c r="AL141" t="n">
        <v>0.8</v>
      </c>
      <c r="AM141" t="n">
        <v>2.8</v>
      </c>
      <c r="AN141" t="n">
        <v>2</v>
      </c>
      <c r="AO141" t="n">
        <v>1</v>
      </c>
    </row>
    <row r="142">
      <c r="A142" s="50" t="s">
        <v>275</v>
      </c>
      <c r="B142" t="n">
        <v>30</v>
      </c>
      <c r="C142" t="n">
        <v>42</v>
      </c>
      <c r="D142" t="n">
        <v>37</v>
      </c>
      <c r="E142" t="n">
        <v>33</v>
      </c>
      <c r="F142" t="n">
        <v>48</v>
      </c>
      <c r="G142" t="n">
        <v>35</v>
      </c>
      <c r="H142" t="n">
        <v>27</v>
      </c>
      <c r="I142" t="n">
        <v>34</v>
      </c>
      <c r="J142" t="n">
        <v>21</v>
      </c>
      <c r="K142" t="n">
        <v>26</v>
      </c>
      <c r="L142" t="n">
        <v>7.4</v>
      </c>
      <c r="M142" t="n">
        <v>10.6</v>
      </c>
      <c r="N142" t="n">
        <v>9.5</v>
      </c>
      <c r="O142" t="n">
        <v>8.5</v>
      </c>
      <c r="P142" t="n">
        <v>12.4</v>
      </c>
      <c r="Q142" t="n">
        <v>9</v>
      </c>
      <c r="R142" t="n">
        <v>6.8</v>
      </c>
      <c r="S142" t="n">
        <v>8.4</v>
      </c>
      <c r="T142" t="n">
        <v>5.1</v>
      </c>
      <c r="U142" t="n">
        <v>6.2</v>
      </c>
      <c r="V142" t="n">
        <v>44</v>
      </c>
      <c r="W142" t="n">
        <v>55</v>
      </c>
      <c r="X142" t="n">
        <v>31</v>
      </c>
      <c r="Y142" t="n">
        <v>40</v>
      </c>
      <c r="Z142" t="n">
        <v>48</v>
      </c>
      <c r="AA142" t="n">
        <v>60</v>
      </c>
      <c r="AB142" t="n">
        <v>25</v>
      </c>
      <c r="AC142" t="n">
        <v>46</v>
      </c>
      <c r="AD142" t="n">
        <v>21</v>
      </c>
      <c r="AE142" t="n">
        <v>26</v>
      </c>
      <c r="AF142" t="n">
        <v>1.5</v>
      </c>
      <c r="AG142" t="n">
        <v>1.3</v>
      </c>
      <c r="AH142" t="n">
        <v>0.8</v>
      </c>
      <c r="AI142" t="n">
        <v>1.2</v>
      </c>
      <c r="AJ142" t="n">
        <v>1</v>
      </c>
      <c r="AK142" t="n">
        <v>1.7</v>
      </c>
      <c r="AL142" t="n">
        <v>0.9</v>
      </c>
      <c r="AM142" t="n">
        <v>1.4</v>
      </c>
      <c r="AN142" t="n">
        <v>1</v>
      </c>
      <c r="AO142" t="n">
        <v>1</v>
      </c>
    </row>
    <row r="143">
      <c r="A143" s="50" t="s">
        <v>276</v>
      </c>
      <c r="B143" t="n">
        <v>6</v>
      </c>
      <c r="C143" t="n">
        <v>20</v>
      </c>
      <c r="D143" t="n">
        <v>16</v>
      </c>
      <c r="E143" t="n">
        <v>8</v>
      </c>
      <c r="F143" t="n">
        <v>11</v>
      </c>
      <c r="G143" t="n">
        <v>12</v>
      </c>
      <c r="H143" t="n">
        <v>10</v>
      </c>
      <c r="I143" t="n">
        <v>10</v>
      </c>
      <c r="J143" t="n">
        <v>5</v>
      </c>
      <c r="K143" t="n">
        <v>11</v>
      </c>
      <c r="L143" t="n">
        <v>1.5</v>
      </c>
      <c r="M143" t="n">
        <v>5</v>
      </c>
      <c r="N143" t="n">
        <v>4.1</v>
      </c>
      <c r="O143" t="n">
        <v>2.1</v>
      </c>
      <c r="P143" t="n">
        <v>2.8</v>
      </c>
      <c r="Q143" t="n">
        <v>3.1</v>
      </c>
      <c r="R143" t="n">
        <v>2.5</v>
      </c>
      <c r="S143" t="n">
        <v>2.5</v>
      </c>
      <c r="T143" t="n">
        <v>1.2</v>
      </c>
      <c r="U143" t="n">
        <v>2.6</v>
      </c>
      <c r="V143" t="n">
        <v>7</v>
      </c>
      <c r="W143" t="n">
        <v>24</v>
      </c>
      <c r="X143" t="n">
        <v>16</v>
      </c>
      <c r="Y143" t="n">
        <v>3</v>
      </c>
      <c r="Z143" t="n">
        <v>7</v>
      </c>
      <c r="AA143" t="n">
        <v>14</v>
      </c>
      <c r="AB143" t="n">
        <v>13</v>
      </c>
      <c r="AC143" t="n">
        <v>13</v>
      </c>
      <c r="AD143" t="n">
        <v>1</v>
      </c>
      <c r="AE143" t="n">
        <v>4</v>
      </c>
      <c r="AF143" t="n">
        <v>1.2</v>
      </c>
      <c r="AG143" t="n">
        <v>1.2</v>
      </c>
      <c r="AH143" t="n">
        <v>1</v>
      </c>
      <c r="AI143" t="n">
        <v>0.4</v>
      </c>
      <c r="AJ143" t="n">
        <v>0.6</v>
      </c>
      <c r="AK143" t="n">
        <v>1.2</v>
      </c>
      <c r="AL143" t="n">
        <v>1.3</v>
      </c>
      <c r="AM143" t="n">
        <v>1.3</v>
      </c>
      <c r="AN143" t="n">
        <v>0.2</v>
      </c>
      <c r="AO143" t="n">
        <v>0.4</v>
      </c>
    </row>
    <row r="144">
      <c r="A144" s="50" t="s">
        <v>277</v>
      </c>
      <c r="B144" t="n">
        <v>382</v>
      </c>
      <c r="C144" t="n">
        <v>406</v>
      </c>
      <c r="D144" t="n">
        <v>384</v>
      </c>
      <c r="E144" t="n">
        <v>362</v>
      </c>
      <c r="F144" t="n">
        <v>335</v>
      </c>
      <c r="G144" t="n">
        <v>289</v>
      </c>
      <c r="H144" t="n">
        <v>290</v>
      </c>
      <c r="I144" t="n">
        <v>322</v>
      </c>
      <c r="J144" t="n">
        <v>255</v>
      </c>
      <c r="K144" t="n">
        <v>255</v>
      </c>
      <c r="L144" t="n">
        <v>39.1</v>
      </c>
      <c r="M144" t="n">
        <v>41.7</v>
      </c>
      <c r="N144" t="n">
        <v>39.6</v>
      </c>
      <c r="O144" t="n">
        <v>37.3</v>
      </c>
      <c r="P144" t="n">
        <v>34.4</v>
      </c>
      <c r="Q144" t="n">
        <v>29.7</v>
      </c>
      <c r="R144" t="n">
        <v>29.8</v>
      </c>
      <c r="S144" t="n">
        <v>33</v>
      </c>
      <c r="T144" t="n">
        <v>26.2</v>
      </c>
      <c r="U144" t="n">
        <v>26.3</v>
      </c>
      <c r="V144" t="n">
        <v>594</v>
      </c>
      <c r="W144" t="n">
        <v>632</v>
      </c>
      <c r="X144" t="n">
        <v>590</v>
      </c>
      <c r="Y144" t="n">
        <v>1351</v>
      </c>
      <c r="Z144" t="n">
        <v>483</v>
      </c>
      <c r="AA144" t="n">
        <v>530</v>
      </c>
      <c r="AB144" t="n">
        <v>397</v>
      </c>
      <c r="AC144" t="n">
        <v>616</v>
      </c>
      <c r="AD144" t="n">
        <v>303</v>
      </c>
      <c r="AE144" t="n">
        <v>418</v>
      </c>
      <c r="AF144" t="n">
        <v>1.6</v>
      </c>
      <c r="AG144" t="n">
        <v>1.6</v>
      </c>
      <c r="AH144" t="n">
        <v>1.5</v>
      </c>
      <c r="AI144" t="n">
        <v>3.7</v>
      </c>
      <c r="AJ144" t="n">
        <v>1.4</v>
      </c>
      <c r="AK144" t="n">
        <v>1.8</v>
      </c>
      <c r="AL144" t="n">
        <v>1.4</v>
      </c>
      <c r="AM144" t="n">
        <v>1.9</v>
      </c>
      <c r="AN144" t="n">
        <v>1.2</v>
      </c>
      <c r="AO144" t="n">
        <v>1.6</v>
      </c>
    </row>
    <row r="145">
      <c r="A145" s="50" t="s">
        <v>278</v>
      </c>
      <c r="B145" t="n">
        <v>162</v>
      </c>
      <c r="C145" t="n">
        <v>152</v>
      </c>
      <c r="D145" t="n">
        <v>152</v>
      </c>
      <c r="E145" t="n">
        <v>166</v>
      </c>
      <c r="F145" t="n">
        <v>160</v>
      </c>
      <c r="G145" t="n">
        <v>130</v>
      </c>
      <c r="H145" t="n">
        <v>129</v>
      </c>
      <c r="I145" t="n">
        <v>150</v>
      </c>
      <c r="J145" t="n">
        <v>77</v>
      </c>
      <c r="K145" t="n">
        <v>120</v>
      </c>
      <c r="L145" t="n">
        <v>16.6</v>
      </c>
      <c r="M145" t="n">
        <v>15.6</v>
      </c>
      <c r="N145" t="n">
        <v>15.7</v>
      </c>
      <c r="O145" t="n">
        <v>17.1</v>
      </c>
      <c r="P145" t="n">
        <v>16.4</v>
      </c>
      <c r="Q145" t="n">
        <v>13.4</v>
      </c>
      <c r="R145" t="n">
        <v>13.3</v>
      </c>
      <c r="S145" t="n">
        <v>15.4</v>
      </c>
      <c r="T145" t="n">
        <v>7.9</v>
      </c>
      <c r="U145" t="n">
        <v>12.4</v>
      </c>
      <c r="V145" t="n">
        <v>311</v>
      </c>
      <c r="W145" t="n">
        <v>242</v>
      </c>
      <c r="X145" t="n">
        <v>331</v>
      </c>
      <c r="Y145" t="n">
        <v>344</v>
      </c>
      <c r="Z145" t="n">
        <v>293</v>
      </c>
      <c r="AA145" t="n">
        <v>204</v>
      </c>
      <c r="AB145" t="n">
        <v>219</v>
      </c>
      <c r="AC145" t="n">
        <v>372</v>
      </c>
      <c r="AD145" t="n">
        <v>114</v>
      </c>
      <c r="AE145" t="n">
        <v>243</v>
      </c>
      <c r="AF145" t="n">
        <v>1.9</v>
      </c>
      <c r="AG145" t="n">
        <v>1.6</v>
      </c>
      <c r="AH145" t="n">
        <v>2.2</v>
      </c>
      <c r="AI145" t="n">
        <v>2.1</v>
      </c>
      <c r="AJ145" t="n">
        <v>1.8</v>
      </c>
      <c r="AK145" t="n">
        <v>1.6</v>
      </c>
      <c r="AL145" t="n">
        <v>1.7</v>
      </c>
      <c r="AM145" t="n">
        <v>2.5</v>
      </c>
      <c r="AN145" t="n">
        <v>1.5</v>
      </c>
      <c r="AO145" t="n">
        <v>2</v>
      </c>
    </row>
    <row r="146">
      <c r="A146" s="50" t="s">
        <v>279</v>
      </c>
      <c r="B146" t="n">
        <v>142</v>
      </c>
      <c r="C146" t="n">
        <v>118</v>
      </c>
      <c r="D146" t="n">
        <v>117</v>
      </c>
      <c r="E146" t="n">
        <v>94</v>
      </c>
      <c r="F146" t="n">
        <v>58</v>
      </c>
      <c r="G146" t="n">
        <v>71</v>
      </c>
      <c r="H146" t="n">
        <v>77</v>
      </c>
      <c r="I146" t="n">
        <v>72</v>
      </c>
      <c r="J146" t="n">
        <v>86</v>
      </c>
      <c r="K146" t="n">
        <v>53</v>
      </c>
      <c r="L146" t="n">
        <v>14.5</v>
      </c>
      <c r="M146" t="n">
        <v>12.1</v>
      </c>
      <c r="N146" t="n">
        <v>12.1</v>
      </c>
      <c r="O146" t="n">
        <v>9.7</v>
      </c>
      <c r="P146" t="n">
        <v>6</v>
      </c>
      <c r="Q146" t="n">
        <v>7.3</v>
      </c>
      <c r="R146" t="n">
        <v>7.9</v>
      </c>
      <c r="S146" t="n">
        <v>7.4</v>
      </c>
      <c r="T146" t="n">
        <v>8.8</v>
      </c>
      <c r="U146" t="n">
        <v>5.5</v>
      </c>
      <c r="V146" t="n">
        <v>173</v>
      </c>
      <c r="W146" t="n">
        <v>138</v>
      </c>
      <c r="X146" t="n">
        <v>128</v>
      </c>
      <c r="Y146" t="n">
        <v>129</v>
      </c>
      <c r="Z146" t="n">
        <v>50</v>
      </c>
      <c r="AA146" t="n">
        <v>60</v>
      </c>
      <c r="AB146" t="n">
        <v>67</v>
      </c>
      <c r="AC146" t="n">
        <v>97</v>
      </c>
      <c r="AD146" t="n">
        <v>68</v>
      </c>
      <c r="AE146" t="n">
        <v>84</v>
      </c>
      <c r="AF146" t="n">
        <v>1.2</v>
      </c>
      <c r="AG146" t="n">
        <v>1.2</v>
      </c>
      <c r="AH146" t="n">
        <v>1.1</v>
      </c>
      <c r="AI146" t="n">
        <v>1.4</v>
      </c>
      <c r="AJ146" t="n">
        <v>0.9</v>
      </c>
      <c r="AK146" t="n">
        <v>0.8</v>
      </c>
      <c r="AL146" t="n">
        <v>0.9</v>
      </c>
      <c r="AM146" t="n">
        <v>1.3</v>
      </c>
      <c r="AN146" t="n">
        <v>0.8</v>
      </c>
      <c r="AO146" t="n">
        <v>1.6</v>
      </c>
    </row>
    <row r="147">
      <c r="A147" s="50" t="s">
        <v>280</v>
      </c>
      <c r="B147" t="n">
        <v>10</v>
      </c>
      <c r="C147" t="n">
        <v>21</v>
      </c>
      <c r="D147" t="n">
        <v>17</v>
      </c>
      <c r="E147" t="n">
        <v>18</v>
      </c>
      <c r="F147" t="n">
        <v>13</v>
      </c>
      <c r="G147" t="n">
        <v>10</v>
      </c>
      <c r="H147" t="n">
        <v>12</v>
      </c>
      <c r="I147" t="n">
        <v>13</v>
      </c>
      <c r="J147" t="n">
        <v>19</v>
      </c>
      <c r="K147" t="n">
        <v>3</v>
      </c>
      <c r="L147" t="n">
        <v>1</v>
      </c>
      <c r="M147" t="n">
        <v>2.2</v>
      </c>
      <c r="N147" t="n">
        <v>1.8</v>
      </c>
      <c r="O147" t="n">
        <v>1.9</v>
      </c>
      <c r="P147" t="n">
        <v>1.3</v>
      </c>
      <c r="Q147" t="n">
        <v>1</v>
      </c>
      <c r="R147" t="n">
        <v>1.2</v>
      </c>
      <c r="S147" t="n">
        <v>1.3</v>
      </c>
      <c r="T147" t="n">
        <v>2</v>
      </c>
      <c r="U147" t="n">
        <v>0.3</v>
      </c>
      <c r="V147" t="n">
        <v>18</v>
      </c>
      <c r="W147" t="n">
        <v>28</v>
      </c>
      <c r="X147" t="n">
        <v>32</v>
      </c>
      <c r="Y147" t="n">
        <v>34</v>
      </c>
      <c r="Z147" t="n">
        <v>32</v>
      </c>
      <c r="AA147" t="n">
        <v>27</v>
      </c>
      <c r="AB147" t="n">
        <v>12</v>
      </c>
      <c r="AC147" t="n">
        <v>37</v>
      </c>
      <c r="AD147" t="n">
        <v>35</v>
      </c>
      <c r="AE147" t="n">
        <v>3</v>
      </c>
      <c r="AF147" t="n">
        <v>1.8</v>
      </c>
      <c r="AG147" t="n">
        <v>1.3</v>
      </c>
      <c r="AH147" t="n">
        <v>1.9</v>
      </c>
      <c r="AI147" t="n">
        <v>1.9</v>
      </c>
      <c r="AJ147" t="n">
        <v>2.5</v>
      </c>
      <c r="AK147" t="n">
        <v>2.7</v>
      </c>
      <c r="AL147" t="n">
        <v>1</v>
      </c>
      <c r="AM147" t="n">
        <v>2.8</v>
      </c>
      <c r="AN147" t="n">
        <v>1.8</v>
      </c>
      <c r="AO147" t="n">
        <v>1</v>
      </c>
    </row>
    <row r="148">
      <c r="A148" s="50" t="s">
        <v>281</v>
      </c>
      <c r="B148" t="n">
        <v>54</v>
      </c>
      <c r="C148" t="n">
        <v>89</v>
      </c>
      <c r="D148" t="n">
        <v>66</v>
      </c>
      <c r="E148" t="n">
        <v>67</v>
      </c>
      <c r="F148" t="n">
        <v>91</v>
      </c>
      <c r="G148" t="n">
        <v>57</v>
      </c>
      <c r="H148" t="n">
        <v>55</v>
      </c>
      <c r="I148" t="n">
        <v>67</v>
      </c>
      <c r="J148" t="n">
        <v>61</v>
      </c>
      <c r="K148" t="n">
        <v>59</v>
      </c>
      <c r="L148" t="n">
        <v>5.5</v>
      </c>
      <c r="M148" t="n">
        <v>9.1</v>
      </c>
      <c r="N148" t="n">
        <v>6.8</v>
      </c>
      <c r="O148" t="n">
        <v>6.9</v>
      </c>
      <c r="P148" t="n">
        <v>9.4</v>
      </c>
      <c r="Q148" t="n">
        <v>5.9</v>
      </c>
      <c r="R148" t="n">
        <v>5.7</v>
      </c>
      <c r="S148" t="n">
        <v>6.9</v>
      </c>
      <c r="T148" t="n">
        <v>6.3</v>
      </c>
      <c r="U148" t="n">
        <v>6.1</v>
      </c>
      <c r="V148" t="n">
        <v>77</v>
      </c>
      <c r="W148" t="n">
        <v>192</v>
      </c>
      <c r="X148" t="n">
        <v>67</v>
      </c>
      <c r="Y148" t="n">
        <v>835</v>
      </c>
      <c r="Z148" t="n">
        <v>99</v>
      </c>
      <c r="AA148" t="n">
        <v>221</v>
      </c>
      <c r="AB148" t="n">
        <v>79</v>
      </c>
      <c r="AC148" t="n">
        <v>88</v>
      </c>
      <c r="AD148" t="n">
        <v>82</v>
      </c>
      <c r="AE148" t="n">
        <v>60</v>
      </c>
      <c r="AF148" t="n">
        <v>1.4</v>
      </c>
      <c r="AG148" t="n">
        <v>2.2</v>
      </c>
      <c r="AH148" t="n">
        <v>1</v>
      </c>
      <c r="AI148" t="n">
        <v>12.5</v>
      </c>
      <c r="AJ148" t="n">
        <v>1.1</v>
      </c>
      <c r="AK148" t="n">
        <v>3.9</v>
      </c>
      <c r="AL148" t="n">
        <v>1.4</v>
      </c>
      <c r="AM148" t="n">
        <v>1.3</v>
      </c>
      <c r="AN148" t="n">
        <v>1.3</v>
      </c>
      <c r="AO148" t="n">
        <v>1</v>
      </c>
    </row>
    <row r="149">
      <c r="A149" s="50" t="s">
        <v>282</v>
      </c>
      <c r="B149" t="n">
        <v>14</v>
      </c>
      <c r="C149" t="n">
        <v>26</v>
      </c>
      <c r="D149" t="n">
        <v>32</v>
      </c>
      <c r="E149" t="n">
        <v>17</v>
      </c>
      <c r="F149" t="n">
        <v>13</v>
      </c>
      <c r="G149" t="n">
        <v>21</v>
      </c>
      <c r="H149" t="n">
        <v>17</v>
      </c>
      <c r="I149" t="n">
        <v>20</v>
      </c>
      <c r="J149" t="n">
        <v>12</v>
      </c>
      <c r="K149" t="n">
        <v>20</v>
      </c>
      <c r="L149" t="n">
        <v>1.4</v>
      </c>
      <c r="M149" t="n">
        <v>2.7</v>
      </c>
      <c r="N149" t="n">
        <v>3.3</v>
      </c>
      <c r="O149" t="n">
        <v>1.8</v>
      </c>
      <c r="P149" t="n">
        <v>1.3</v>
      </c>
      <c r="Q149" t="n">
        <v>2.2</v>
      </c>
      <c r="R149" t="n">
        <v>1.7</v>
      </c>
      <c r="S149" t="n">
        <v>2.1</v>
      </c>
      <c r="T149" t="n">
        <v>1.2</v>
      </c>
      <c r="U149" t="n">
        <v>2.1</v>
      </c>
      <c r="V149" t="n">
        <v>15</v>
      </c>
      <c r="W149" t="n">
        <v>32</v>
      </c>
      <c r="X149" t="n">
        <v>32</v>
      </c>
      <c r="Y149" t="n">
        <v>9</v>
      </c>
      <c r="Z149" t="n">
        <v>9</v>
      </c>
      <c r="AA149" t="n">
        <v>18</v>
      </c>
      <c r="AB149" t="n">
        <v>20</v>
      </c>
      <c r="AC149" t="n">
        <v>22</v>
      </c>
      <c r="AD149" t="n">
        <v>4</v>
      </c>
      <c r="AE149" t="n">
        <v>28</v>
      </c>
      <c r="AF149" t="n">
        <v>1.1</v>
      </c>
      <c r="AG149" t="n">
        <v>1.2</v>
      </c>
      <c r="AH149" t="n">
        <v>1</v>
      </c>
      <c r="AI149" t="n">
        <v>0.5</v>
      </c>
      <c r="AJ149" t="n">
        <v>0.7</v>
      </c>
      <c r="AK149" t="n">
        <v>0.9</v>
      </c>
      <c r="AL149" t="n">
        <v>1.2</v>
      </c>
      <c r="AM149" t="n">
        <v>1.1</v>
      </c>
      <c r="AN149" t="n">
        <v>0.3</v>
      </c>
      <c r="AO149" t="n">
        <v>1.4</v>
      </c>
    </row>
    <row r="150">
      <c r="A150" s="50" t="s">
        <v>283</v>
      </c>
      <c r="B150" t="n">
        <v>542</v>
      </c>
      <c r="C150" t="n">
        <v>505</v>
      </c>
      <c r="D150" t="n">
        <v>466</v>
      </c>
      <c r="E150" t="n">
        <v>478</v>
      </c>
      <c r="F150" t="n">
        <v>469</v>
      </c>
      <c r="G150" t="n">
        <v>395</v>
      </c>
      <c r="H150" t="n">
        <v>424</v>
      </c>
      <c r="I150" t="n">
        <v>441</v>
      </c>
      <c r="J150" t="n">
        <v>347</v>
      </c>
      <c r="K150" t="n">
        <v>337</v>
      </c>
      <c r="L150" t="n">
        <v>95.6</v>
      </c>
      <c r="M150" t="n">
        <v>89.8</v>
      </c>
      <c r="N150" t="n">
        <v>83.5</v>
      </c>
      <c r="O150" t="n">
        <v>85.9</v>
      </c>
      <c r="P150" t="n">
        <v>85.2</v>
      </c>
      <c r="Q150" t="n">
        <v>73.5</v>
      </c>
      <c r="R150" t="n">
        <v>80.3</v>
      </c>
      <c r="S150" t="n">
        <v>84.9</v>
      </c>
      <c r="T150" t="n">
        <v>67.9</v>
      </c>
      <c r="U150" t="n">
        <v>67.3</v>
      </c>
      <c r="V150" t="n">
        <v>1283</v>
      </c>
      <c r="W150" t="n">
        <v>1062</v>
      </c>
      <c r="X150" t="n">
        <v>871</v>
      </c>
      <c r="Y150" t="n">
        <v>948</v>
      </c>
      <c r="Z150" t="n">
        <v>987</v>
      </c>
      <c r="AA150" t="n">
        <v>688</v>
      </c>
      <c r="AB150" t="n">
        <v>704</v>
      </c>
      <c r="AC150" t="n">
        <v>657</v>
      </c>
      <c r="AD150" t="n">
        <v>559</v>
      </c>
      <c r="AE150" t="n">
        <v>574</v>
      </c>
      <c r="AF150" t="n">
        <v>2.4</v>
      </c>
      <c r="AG150" t="n">
        <v>2.1</v>
      </c>
      <c r="AH150" t="n">
        <v>1.9</v>
      </c>
      <c r="AI150" t="n">
        <v>2</v>
      </c>
      <c r="AJ150" t="n">
        <v>2.1</v>
      </c>
      <c r="AK150" t="n">
        <v>1.7</v>
      </c>
      <c r="AL150" t="n">
        <v>1.7</v>
      </c>
      <c r="AM150" t="n">
        <v>1.5</v>
      </c>
      <c r="AN150" t="n">
        <v>1.6</v>
      </c>
      <c r="AO150" t="n">
        <v>1.7</v>
      </c>
    </row>
    <row r="151">
      <c r="A151" s="50" t="s">
        <v>284</v>
      </c>
      <c r="B151" t="n">
        <v>63</v>
      </c>
      <c r="C151" t="n">
        <v>64</v>
      </c>
      <c r="D151" t="n">
        <v>46</v>
      </c>
      <c r="E151" t="n">
        <v>58</v>
      </c>
      <c r="F151" t="n">
        <v>46</v>
      </c>
      <c r="G151" t="n">
        <v>45</v>
      </c>
      <c r="H151" t="n">
        <v>33</v>
      </c>
      <c r="I151" t="n">
        <v>54</v>
      </c>
      <c r="J151" t="n">
        <v>22</v>
      </c>
      <c r="K151" t="n">
        <v>26</v>
      </c>
      <c r="L151" t="n">
        <v>11.1</v>
      </c>
      <c r="M151" t="n">
        <v>11.4</v>
      </c>
      <c r="N151" t="n">
        <v>8.2</v>
      </c>
      <c r="O151" t="n">
        <v>10.4</v>
      </c>
      <c r="P151" t="n">
        <v>8.4</v>
      </c>
      <c r="Q151" t="n">
        <v>8.4</v>
      </c>
      <c r="R151" t="n">
        <v>6.3</v>
      </c>
      <c r="S151" t="n">
        <v>10.4</v>
      </c>
      <c r="T151" t="n">
        <v>4.3</v>
      </c>
      <c r="U151" t="n">
        <v>5.2</v>
      </c>
      <c r="V151" t="n">
        <v>214</v>
      </c>
      <c r="W151" t="n">
        <v>117</v>
      </c>
      <c r="X151" t="n">
        <v>97</v>
      </c>
      <c r="Y151" t="n">
        <v>111</v>
      </c>
      <c r="Z151" t="n">
        <v>125</v>
      </c>
      <c r="AA151" t="n">
        <v>81</v>
      </c>
      <c r="AB151" t="n">
        <v>106</v>
      </c>
      <c r="AC151" t="n">
        <v>112</v>
      </c>
      <c r="AD151" t="n">
        <v>51</v>
      </c>
      <c r="AE151" t="n">
        <v>69</v>
      </c>
      <c r="AF151" t="n">
        <v>3.4</v>
      </c>
      <c r="AG151" t="n">
        <v>1.8</v>
      </c>
      <c r="AH151" t="n">
        <v>2.1</v>
      </c>
      <c r="AI151" t="n">
        <v>1.9</v>
      </c>
      <c r="AJ151" t="n">
        <v>2.7</v>
      </c>
      <c r="AK151" t="n">
        <v>1.8</v>
      </c>
      <c r="AL151" t="n">
        <v>3.2</v>
      </c>
      <c r="AM151" t="n">
        <v>2.1</v>
      </c>
      <c r="AN151" t="n">
        <v>2.3</v>
      </c>
      <c r="AO151" t="n">
        <v>2.7</v>
      </c>
    </row>
    <row r="152">
      <c r="A152" s="50" t="s">
        <v>285</v>
      </c>
      <c r="B152" t="n">
        <v>34</v>
      </c>
      <c r="C152" t="n">
        <v>43</v>
      </c>
      <c r="D152" t="n">
        <v>44</v>
      </c>
      <c r="E152" t="n">
        <v>45</v>
      </c>
      <c r="F152" t="n">
        <v>40</v>
      </c>
      <c r="G152" t="n">
        <v>42</v>
      </c>
      <c r="H152" t="n">
        <v>46</v>
      </c>
      <c r="I152" t="n">
        <v>37</v>
      </c>
      <c r="J152" t="n">
        <v>91</v>
      </c>
      <c r="K152" t="n">
        <v>63</v>
      </c>
      <c r="L152" t="n">
        <v>6</v>
      </c>
      <c r="M152" t="n">
        <v>7.6</v>
      </c>
      <c r="N152" t="n">
        <v>7.9</v>
      </c>
      <c r="O152" t="n">
        <v>8.1</v>
      </c>
      <c r="P152" t="n">
        <v>7.3</v>
      </c>
      <c r="Q152" t="n">
        <v>7.8</v>
      </c>
      <c r="R152" t="n">
        <v>8.7</v>
      </c>
      <c r="S152" t="n">
        <v>7.1</v>
      </c>
      <c r="T152" t="n">
        <v>17.8</v>
      </c>
      <c r="U152" t="n">
        <v>12.6</v>
      </c>
      <c r="V152" t="n">
        <v>72</v>
      </c>
      <c r="W152" t="n">
        <v>66</v>
      </c>
      <c r="X152" t="n">
        <v>43</v>
      </c>
      <c r="Y152" t="n">
        <v>80</v>
      </c>
      <c r="Z152" t="n">
        <v>90</v>
      </c>
      <c r="AA152" t="n">
        <v>44</v>
      </c>
      <c r="AB152" t="n">
        <v>41</v>
      </c>
      <c r="AC152" t="n">
        <v>50</v>
      </c>
      <c r="AD152" t="n">
        <v>131</v>
      </c>
      <c r="AE152" t="n">
        <v>77</v>
      </c>
      <c r="AF152" t="n">
        <v>2.1</v>
      </c>
      <c r="AG152" t="n">
        <v>1.5</v>
      </c>
      <c r="AH152" t="n">
        <v>1</v>
      </c>
      <c r="AI152" t="n">
        <v>1.8</v>
      </c>
      <c r="AJ152" t="n">
        <v>2.3</v>
      </c>
      <c r="AK152" t="n">
        <v>1</v>
      </c>
      <c r="AL152" t="n">
        <v>0.9</v>
      </c>
      <c r="AM152" t="n">
        <v>1.4</v>
      </c>
      <c r="AN152" t="n">
        <v>1.4</v>
      </c>
      <c r="AO152" t="n">
        <v>1.2</v>
      </c>
    </row>
    <row r="153">
      <c r="A153" s="50" t="s">
        <v>286</v>
      </c>
      <c r="B153" t="n">
        <v>79</v>
      </c>
      <c r="C153" t="n">
        <v>88</v>
      </c>
      <c r="D153" t="n">
        <v>86</v>
      </c>
      <c r="E153" t="n">
        <v>76</v>
      </c>
      <c r="F153" t="n">
        <v>92</v>
      </c>
      <c r="G153" t="n">
        <v>64</v>
      </c>
      <c r="H153" t="n">
        <v>63</v>
      </c>
      <c r="I153" t="n">
        <v>59</v>
      </c>
      <c r="J153" t="n">
        <v>54</v>
      </c>
      <c r="K153" t="n">
        <v>53</v>
      </c>
      <c r="L153" t="n">
        <v>13.9</v>
      </c>
      <c r="M153" t="n">
        <v>15.6</v>
      </c>
      <c r="N153" t="n">
        <v>15.4</v>
      </c>
      <c r="O153" t="n">
        <v>13.7</v>
      </c>
      <c r="P153" t="n">
        <v>16.7</v>
      </c>
      <c r="Q153" t="n">
        <v>11.9</v>
      </c>
      <c r="R153" t="n">
        <v>11.9</v>
      </c>
      <c r="S153" t="n">
        <v>11.4</v>
      </c>
      <c r="T153" t="n">
        <v>10.6</v>
      </c>
      <c r="U153" t="n">
        <v>10.6</v>
      </c>
      <c r="V153" t="n">
        <v>178</v>
      </c>
      <c r="W153" t="n">
        <v>180</v>
      </c>
      <c r="X153" t="n">
        <v>215</v>
      </c>
      <c r="Y153" t="n">
        <v>212</v>
      </c>
      <c r="Z153" t="n">
        <v>311</v>
      </c>
      <c r="AA153" t="n">
        <v>145</v>
      </c>
      <c r="AB153" t="n">
        <v>150</v>
      </c>
      <c r="AC153" t="n">
        <v>112</v>
      </c>
      <c r="AD153" t="n">
        <v>124</v>
      </c>
      <c r="AE153" t="n">
        <v>126</v>
      </c>
      <c r="AF153" t="n">
        <v>2.3</v>
      </c>
      <c r="AG153" t="n">
        <v>2</v>
      </c>
      <c r="AH153" t="n">
        <v>2.5</v>
      </c>
      <c r="AI153" t="n">
        <v>2.8</v>
      </c>
      <c r="AJ153" t="n">
        <v>3.4</v>
      </c>
      <c r="AK153" t="n">
        <v>2.3</v>
      </c>
      <c r="AL153" t="n">
        <v>2.4</v>
      </c>
      <c r="AM153" t="n">
        <v>1.9</v>
      </c>
      <c r="AN153" t="n">
        <v>2.3</v>
      </c>
      <c r="AO153" t="n">
        <v>2.4</v>
      </c>
    </row>
    <row r="154">
      <c r="A154" s="50" t="s">
        <v>287</v>
      </c>
      <c r="B154" t="n">
        <v>304</v>
      </c>
      <c r="C154" t="n">
        <v>256</v>
      </c>
      <c r="D154" t="n">
        <v>240</v>
      </c>
      <c r="E154" t="n">
        <v>246</v>
      </c>
      <c r="F154" t="n">
        <v>242</v>
      </c>
      <c r="G154" t="n">
        <v>206</v>
      </c>
      <c r="H154" t="n">
        <v>234</v>
      </c>
      <c r="I154" t="n">
        <v>243</v>
      </c>
      <c r="J154" t="n">
        <v>150</v>
      </c>
      <c r="K154" t="n">
        <v>168</v>
      </c>
      <c r="L154" t="n">
        <v>53.6</v>
      </c>
      <c r="M154" t="n">
        <v>45.5</v>
      </c>
      <c r="N154" t="n">
        <v>43</v>
      </c>
      <c r="O154" t="n">
        <v>44.2</v>
      </c>
      <c r="P154" t="n">
        <v>44</v>
      </c>
      <c r="Q154" t="n">
        <v>38.3</v>
      </c>
      <c r="R154" t="n">
        <v>44.3</v>
      </c>
      <c r="S154" t="n">
        <v>46.8</v>
      </c>
      <c r="T154" t="n">
        <v>29.4</v>
      </c>
      <c r="U154" t="n">
        <v>33.6</v>
      </c>
      <c r="V154" t="n">
        <v>634</v>
      </c>
      <c r="W154" t="n">
        <v>632</v>
      </c>
      <c r="X154" t="n">
        <v>429</v>
      </c>
      <c r="Y154" t="n">
        <v>444</v>
      </c>
      <c r="Z154" t="n">
        <v>418</v>
      </c>
      <c r="AA154" t="n">
        <v>380</v>
      </c>
      <c r="AB154" t="n">
        <v>337</v>
      </c>
      <c r="AC154" t="n">
        <v>343</v>
      </c>
      <c r="AD154" t="n">
        <v>225</v>
      </c>
      <c r="AE154" t="n">
        <v>279</v>
      </c>
      <c r="AF154" t="n">
        <v>2.1</v>
      </c>
      <c r="AG154" t="n">
        <v>2.5</v>
      </c>
      <c r="AH154" t="n">
        <v>1.8</v>
      </c>
      <c r="AI154" t="n">
        <v>1.8</v>
      </c>
      <c r="AJ154" t="n">
        <v>1.7</v>
      </c>
      <c r="AK154" t="n">
        <v>1.8</v>
      </c>
      <c r="AL154" t="n">
        <v>1.4</v>
      </c>
      <c r="AM154" t="n">
        <v>1.4</v>
      </c>
      <c r="AN154" t="n">
        <v>1.5</v>
      </c>
      <c r="AO154" t="n">
        <v>1.7</v>
      </c>
    </row>
    <row r="155">
      <c r="A155" s="50" t="s">
        <v>288</v>
      </c>
      <c r="B155" t="n">
        <v>62</v>
      </c>
      <c r="C155" t="n">
        <v>54</v>
      </c>
      <c r="D155" t="n">
        <v>50</v>
      </c>
      <c r="E155" t="n">
        <v>53</v>
      </c>
      <c r="F155" t="n">
        <v>49</v>
      </c>
      <c r="G155" t="n">
        <v>38</v>
      </c>
      <c r="H155" t="n">
        <v>48</v>
      </c>
      <c r="I155" t="n">
        <v>48</v>
      </c>
      <c r="J155" t="n">
        <v>30</v>
      </c>
      <c r="K155" t="n">
        <v>27</v>
      </c>
      <c r="L155" t="n">
        <v>10.9</v>
      </c>
      <c r="M155" t="n">
        <v>9.6</v>
      </c>
      <c r="N155" t="n">
        <v>9</v>
      </c>
      <c r="O155" t="n">
        <v>9.5</v>
      </c>
      <c r="P155" t="n">
        <v>8.9</v>
      </c>
      <c r="Q155" t="n">
        <v>7.1</v>
      </c>
      <c r="R155" t="n">
        <v>9.1</v>
      </c>
      <c r="S155" t="n">
        <v>9.2</v>
      </c>
      <c r="T155" t="n">
        <v>5.9</v>
      </c>
      <c r="U155" t="n">
        <v>5.4</v>
      </c>
      <c r="V155" t="n">
        <v>185</v>
      </c>
      <c r="W155" t="n">
        <v>67</v>
      </c>
      <c r="X155" t="n">
        <v>87</v>
      </c>
      <c r="Y155" t="n">
        <v>101</v>
      </c>
      <c r="Z155" t="n">
        <v>43</v>
      </c>
      <c r="AA155" t="n">
        <v>38</v>
      </c>
      <c r="AB155" t="n">
        <v>70</v>
      </c>
      <c r="AC155" t="n">
        <v>40</v>
      </c>
      <c r="AD155" t="n">
        <v>28</v>
      </c>
      <c r="AE155" t="n">
        <v>23</v>
      </c>
      <c r="AF155" t="n">
        <v>3</v>
      </c>
      <c r="AG155" t="n">
        <v>1.2</v>
      </c>
      <c r="AH155" t="n">
        <v>1.7</v>
      </c>
      <c r="AI155" t="n">
        <v>1.9</v>
      </c>
      <c r="AJ155" t="n">
        <v>0.9</v>
      </c>
      <c r="AK155" t="n">
        <v>1</v>
      </c>
      <c r="AL155" t="n">
        <v>1.5</v>
      </c>
      <c r="AM155" t="n">
        <v>0.8</v>
      </c>
      <c r="AN155" t="n">
        <v>0.9</v>
      </c>
      <c r="AO155" t="n">
        <v>0.9</v>
      </c>
    </row>
    <row r="156">
      <c r="A156" s="50" t="s">
        <v>289</v>
      </c>
      <c r="B156" t="n">
        <v>782</v>
      </c>
      <c r="C156" t="n">
        <v>791</v>
      </c>
      <c r="D156" t="n">
        <v>713</v>
      </c>
      <c r="E156" t="n">
        <v>808</v>
      </c>
      <c r="F156" t="n">
        <v>759</v>
      </c>
      <c r="G156" t="n">
        <v>745</v>
      </c>
      <c r="H156" t="n">
        <v>792</v>
      </c>
      <c r="I156" t="n">
        <v>849</v>
      </c>
      <c r="J156" t="n">
        <v>742</v>
      </c>
      <c r="K156" t="n">
        <v>701</v>
      </c>
      <c r="L156" t="n">
        <v>56.4</v>
      </c>
      <c r="M156" t="n">
        <v>57.3</v>
      </c>
      <c r="N156" t="n">
        <v>51.8</v>
      </c>
      <c r="O156" t="n">
        <v>58.5</v>
      </c>
      <c r="P156" t="n">
        <v>54.5</v>
      </c>
      <c r="Q156" t="n">
        <v>53.2</v>
      </c>
      <c r="R156" t="n">
        <v>56.2</v>
      </c>
      <c r="S156" t="n">
        <v>59.6</v>
      </c>
      <c r="T156" t="n">
        <v>51.8</v>
      </c>
      <c r="U156" t="n">
        <v>48.5</v>
      </c>
      <c r="V156" t="n">
        <v>2361</v>
      </c>
      <c r="W156" t="n">
        <v>2449</v>
      </c>
      <c r="X156" t="n">
        <v>2099</v>
      </c>
      <c r="Y156" t="n">
        <v>2062</v>
      </c>
      <c r="Z156" t="n">
        <v>1941</v>
      </c>
      <c r="AA156" t="n">
        <v>1494</v>
      </c>
      <c r="AB156" t="n">
        <v>1666</v>
      </c>
      <c r="AC156" t="n">
        <v>1702</v>
      </c>
      <c r="AD156" t="n">
        <v>1623</v>
      </c>
      <c r="AE156" t="n">
        <v>1671</v>
      </c>
      <c r="AF156" t="n">
        <v>3</v>
      </c>
      <c r="AG156" t="n">
        <v>3.1</v>
      </c>
      <c r="AH156" t="n">
        <v>2.9</v>
      </c>
      <c r="AI156" t="n">
        <v>2.6</v>
      </c>
      <c r="AJ156" t="n">
        <v>2.6</v>
      </c>
      <c r="AK156" t="n">
        <v>2</v>
      </c>
      <c r="AL156" t="n">
        <v>2.1</v>
      </c>
      <c r="AM156" t="n">
        <v>2</v>
      </c>
      <c r="AN156" t="n">
        <v>2.2</v>
      </c>
      <c r="AO156" t="n">
        <v>2.4</v>
      </c>
    </row>
    <row r="157">
      <c r="A157" s="50" t="s">
        <v>290</v>
      </c>
      <c r="B157" t="n">
        <v>100</v>
      </c>
      <c r="C157" t="n">
        <v>97</v>
      </c>
      <c r="D157" t="n">
        <v>86</v>
      </c>
      <c r="E157" t="n">
        <v>84</v>
      </c>
      <c r="F157" t="n">
        <v>86</v>
      </c>
      <c r="G157" t="n">
        <v>84</v>
      </c>
      <c r="H157" t="n">
        <v>90</v>
      </c>
      <c r="I157" t="n">
        <v>81</v>
      </c>
      <c r="J157" t="n">
        <v>64</v>
      </c>
      <c r="K157" t="n">
        <v>79</v>
      </c>
      <c r="L157" t="n">
        <v>7.2</v>
      </c>
      <c r="M157" t="n">
        <v>7</v>
      </c>
      <c r="N157" t="n">
        <v>6.2</v>
      </c>
      <c r="O157" t="n">
        <v>6.1</v>
      </c>
      <c r="P157" t="n">
        <v>6.2</v>
      </c>
      <c r="Q157" t="n">
        <v>6</v>
      </c>
      <c r="R157" t="n">
        <v>6.4</v>
      </c>
      <c r="S157" t="n">
        <v>5.7</v>
      </c>
      <c r="T157" t="n">
        <v>4.5</v>
      </c>
      <c r="U157" t="n">
        <v>5.5</v>
      </c>
      <c r="V157" t="n">
        <v>332</v>
      </c>
      <c r="W157" t="n">
        <v>419</v>
      </c>
      <c r="X157" t="n">
        <v>308</v>
      </c>
      <c r="Y157" t="n">
        <v>225</v>
      </c>
      <c r="Z157" t="n">
        <v>244</v>
      </c>
      <c r="AA157" t="n">
        <v>183</v>
      </c>
      <c r="AB157" t="n">
        <v>203</v>
      </c>
      <c r="AC157" t="n">
        <v>265</v>
      </c>
      <c r="AD157" t="n">
        <v>176</v>
      </c>
      <c r="AE157" t="n">
        <v>255</v>
      </c>
      <c r="AF157" t="n">
        <v>3.3</v>
      </c>
      <c r="AG157" t="n">
        <v>4.3</v>
      </c>
      <c r="AH157" t="n">
        <v>3.6</v>
      </c>
      <c r="AI157" t="n">
        <v>2.7</v>
      </c>
      <c r="AJ157" t="n">
        <v>2.8</v>
      </c>
      <c r="AK157" t="n">
        <v>2.2</v>
      </c>
      <c r="AL157" t="n">
        <v>2.3</v>
      </c>
      <c r="AM157" t="n">
        <v>3.3</v>
      </c>
      <c r="AN157" t="n">
        <v>2.8</v>
      </c>
      <c r="AO157" t="n">
        <v>3.2</v>
      </c>
    </row>
    <row r="158">
      <c r="A158" s="50" t="s">
        <v>291</v>
      </c>
      <c r="B158" t="n">
        <v>107</v>
      </c>
      <c r="C158" t="n">
        <v>147</v>
      </c>
      <c r="D158" t="n">
        <v>129</v>
      </c>
      <c r="E158" t="n">
        <v>154</v>
      </c>
      <c r="F158" t="n">
        <v>144</v>
      </c>
      <c r="G158" t="n">
        <v>134</v>
      </c>
      <c r="H158" t="n">
        <v>160</v>
      </c>
      <c r="I158" t="n">
        <v>174</v>
      </c>
      <c r="J158" t="n">
        <v>256</v>
      </c>
      <c r="K158" t="n">
        <v>181</v>
      </c>
      <c r="L158" t="n">
        <v>7.7</v>
      </c>
      <c r="M158" t="n">
        <v>10.6</v>
      </c>
      <c r="N158" t="n">
        <v>9.4</v>
      </c>
      <c r="O158" t="n">
        <v>11.1</v>
      </c>
      <c r="P158" t="n">
        <v>10.3</v>
      </c>
      <c r="Q158" t="n">
        <v>9.6</v>
      </c>
      <c r="R158" t="n">
        <v>11.4</v>
      </c>
      <c r="S158" t="n">
        <v>12.2</v>
      </c>
      <c r="T158" t="n">
        <v>17.9</v>
      </c>
      <c r="U158" t="n">
        <v>12.5</v>
      </c>
      <c r="V158" t="n">
        <v>207</v>
      </c>
      <c r="W158" t="n">
        <v>353</v>
      </c>
      <c r="X158" t="n">
        <v>318</v>
      </c>
      <c r="Y158" t="n">
        <v>298</v>
      </c>
      <c r="Z158" t="n">
        <v>264</v>
      </c>
      <c r="AA158" t="n">
        <v>259</v>
      </c>
      <c r="AB158" t="n">
        <v>273</v>
      </c>
      <c r="AC158" t="n">
        <v>235</v>
      </c>
      <c r="AD158" t="n">
        <v>410</v>
      </c>
      <c r="AE158" t="n">
        <v>369</v>
      </c>
      <c r="AF158" t="n">
        <v>1.9</v>
      </c>
      <c r="AG158" t="n">
        <v>2.4</v>
      </c>
      <c r="AH158" t="n">
        <v>2.5</v>
      </c>
      <c r="AI158" t="n">
        <v>1.9</v>
      </c>
      <c r="AJ158" t="n">
        <v>1.8</v>
      </c>
      <c r="AK158" t="n">
        <v>1.9</v>
      </c>
      <c r="AL158" t="n">
        <v>1.7</v>
      </c>
      <c r="AM158" t="n">
        <v>1.4</v>
      </c>
      <c r="AN158" t="n">
        <v>1.6</v>
      </c>
      <c r="AO158" t="n">
        <v>2</v>
      </c>
    </row>
    <row r="159">
      <c r="A159" s="50" t="s">
        <v>292</v>
      </c>
      <c r="B159" t="n">
        <v>159</v>
      </c>
      <c r="C159" t="n">
        <v>138</v>
      </c>
      <c r="D159" t="n">
        <v>146</v>
      </c>
      <c r="E159" t="n">
        <v>154</v>
      </c>
      <c r="F159" t="n">
        <v>163</v>
      </c>
      <c r="G159" t="n">
        <v>178</v>
      </c>
      <c r="H159" t="n">
        <v>154</v>
      </c>
      <c r="I159" t="n">
        <v>154</v>
      </c>
      <c r="J159" t="n">
        <v>130</v>
      </c>
      <c r="K159" t="n">
        <v>142</v>
      </c>
      <c r="L159" t="n">
        <v>11.5</v>
      </c>
      <c r="M159" t="n">
        <v>10</v>
      </c>
      <c r="N159" t="n">
        <v>10.6</v>
      </c>
      <c r="O159" t="n">
        <v>11.1</v>
      </c>
      <c r="P159" t="n">
        <v>11.7</v>
      </c>
      <c r="Q159" t="n">
        <v>12.7</v>
      </c>
      <c r="R159" t="n">
        <v>10.9</v>
      </c>
      <c r="S159" t="n">
        <v>10.8</v>
      </c>
      <c r="T159" t="n">
        <v>9.1</v>
      </c>
      <c r="U159" t="n">
        <v>9.8</v>
      </c>
      <c r="V159" t="n">
        <v>551</v>
      </c>
      <c r="W159" t="n">
        <v>415</v>
      </c>
      <c r="X159" t="n">
        <v>426</v>
      </c>
      <c r="Y159" t="n">
        <v>462</v>
      </c>
      <c r="Z159" t="n">
        <v>518</v>
      </c>
      <c r="AA159" t="n">
        <v>415</v>
      </c>
      <c r="AB159" t="n">
        <v>369</v>
      </c>
      <c r="AC159" t="n">
        <v>397</v>
      </c>
      <c r="AD159" t="n">
        <v>396</v>
      </c>
      <c r="AE159" t="n">
        <v>374</v>
      </c>
      <c r="AF159" t="n">
        <v>3.5</v>
      </c>
      <c r="AG159" t="n">
        <v>3</v>
      </c>
      <c r="AH159" t="n">
        <v>2.9</v>
      </c>
      <c r="AI159" t="n">
        <v>3</v>
      </c>
      <c r="AJ159" t="n">
        <v>3.2</v>
      </c>
      <c r="AK159" t="n">
        <v>2.3</v>
      </c>
      <c r="AL159" t="n">
        <v>2.4</v>
      </c>
      <c r="AM159" t="n">
        <v>2.6</v>
      </c>
      <c r="AN159" t="n">
        <v>3</v>
      </c>
      <c r="AO159" t="n">
        <v>2.6</v>
      </c>
    </row>
    <row r="160">
      <c r="A160" s="50" t="s">
        <v>293</v>
      </c>
      <c r="B160" t="n">
        <v>306</v>
      </c>
      <c r="C160" t="n">
        <v>280</v>
      </c>
      <c r="D160" t="n">
        <v>254</v>
      </c>
      <c r="E160" t="n">
        <v>300</v>
      </c>
      <c r="F160" t="n">
        <v>283</v>
      </c>
      <c r="G160" t="n">
        <v>272</v>
      </c>
      <c r="H160" t="n">
        <v>302</v>
      </c>
      <c r="I160" t="n">
        <v>334</v>
      </c>
      <c r="J160" t="n">
        <v>218</v>
      </c>
      <c r="K160" t="n">
        <v>230</v>
      </c>
      <c r="L160" t="n">
        <v>22.1</v>
      </c>
      <c r="M160" t="n">
        <v>20.3</v>
      </c>
      <c r="N160" t="n">
        <v>18.4</v>
      </c>
      <c r="O160" t="n">
        <v>21.7</v>
      </c>
      <c r="P160" t="n">
        <v>20.3</v>
      </c>
      <c r="Q160" t="n">
        <v>19.4</v>
      </c>
      <c r="R160" t="n">
        <v>21.4</v>
      </c>
      <c r="S160" t="n">
        <v>23.5</v>
      </c>
      <c r="T160" t="n">
        <v>15.2</v>
      </c>
      <c r="U160" t="n">
        <v>15.9</v>
      </c>
      <c r="V160" t="n">
        <v>766</v>
      </c>
      <c r="W160" t="n">
        <v>530</v>
      </c>
      <c r="X160" t="n">
        <v>832</v>
      </c>
      <c r="Y160" t="n">
        <v>632</v>
      </c>
      <c r="Z160" t="n">
        <v>663</v>
      </c>
      <c r="AA160" t="n">
        <v>482</v>
      </c>
      <c r="AB160" t="n">
        <v>659</v>
      </c>
      <c r="AC160" t="n">
        <v>570</v>
      </c>
      <c r="AD160" t="n">
        <v>502</v>
      </c>
      <c r="AE160" t="n">
        <v>524</v>
      </c>
      <c r="AF160" t="n">
        <v>2.5</v>
      </c>
      <c r="AG160" t="n">
        <v>1.9</v>
      </c>
      <c r="AH160" t="n">
        <v>3.3</v>
      </c>
      <c r="AI160" t="n">
        <v>2.1</v>
      </c>
      <c r="AJ160" t="n">
        <v>2.3</v>
      </c>
      <c r="AK160" t="n">
        <v>1.8</v>
      </c>
      <c r="AL160" t="n">
        <v>2.2</v>
      </c>
      <c r="AM160" t="n">
        <v>1.7</v>
      </c>
      <c r="AN160" t="n">
        <v>2.3</v>
      </c>
      <c r="AO160" t="n">
        <v>2.3</v>
      </c>
    </row>
    <row r="161">
      <c r="A161" s="50" t="s">
        <v>294</v>
      </c>
      <c r="B161" t="n">
        <v>110</v>
      </c>
      <c r="C161" t="n">
        <v>129</v>
      </c>
      <c r="D161" t="n">
        <v>98</v>
      </c>
      <c r="E161" t="n">
        <v>116</v>
      </c>
      <c r="F161" t="n">
        <v>83</v>
      </c>
      <c r="G161" t="n">
        <v>77</v>
      </c>
      <c r="H161" t="n">
        <v>86</v>
      </c>
      <c r="I161" t="n">
        <v>106</v>
      </c>
      <c r="J161" t="n">
        <v>74</v>
      </c>
      <c r="K161" t="n">
        <v>69</v>
      </c>
      <c r="L161" t="n">
        <v>7.9</v>
      </c>
      <c r="M161" t="n">
        <v>9.3</v>
      </c>
      <c r="N161" t="n">
        <v>7.1</v>
      </c>
      <c r="O161" t="n">
        <v>8.4</v>
      </c>
      <c r="P161" t="n">
        <v>6</v>
      </c>
      <c r="Q161" t="n">
        <v>5.5</v>
      </c>
      <c r="R161" t="n">
        <v>6.1</v>
      </c>
      <c r="S161" t="n">
        <v>7.4</v>
      </c>
      <c r="T161" t="n">
        <v>5.2</v>
      </c>
      <c r="U161" t="n">
        <v>4.8</v>
      </c>
      <c r="V161" t="n">
        <v>505</v>
      </c>
      <c r="W161" t="n">
        <v>732</v>
      </c>
      <c r="X161" t="n">
        <v>215</v>
      </c>
      <c r="Y161" t="n">
        <v>445</v>
      </c>
      <c r="Z161" t="n">
        <v>252</v>
      </c>
      <c r="AA161" t="n">
        <v>155</v>
      </c>
      <c r="AB161" t="n">
        <v>162</v>
      </c>
      <c r="AC161" t="n">
        <v>235</v>
      </c>
      <c r="AD161" t="n">
        <v>139</v>
      </c>
      <c r="AE161" t="n">
        <v>149</v>
      </c>
      <c r="AF161" t="n">
        <v>4.6</v>
      </c>
      <c r="AG161" t="n">
        <v>5.7</v>
      </c>
      <c r="AH161" t="n">
        <v>2.2</v>
      </c>
      <c r="AI161" t="n">
        <v>3.8</v>
      </c>
      <c r="AJ161" t="n">
        <v>3</v>
      </c>
      <c r="AK161" t="n">
        <v>2</v>
      </c>
      <c r="AL161" t="n">
        <v>1.9</v>
      </c>
      <c r="AM161" t="n">
        <v>2.2</v>
      </c>
      <c r="AN161" t="n">
        <v>1.9</v>
      </c>
      <c r="AO161" t="n">
        <v>2.2</v>
      </c>
    </row>
    <row r="162">
      <c r="A162" s="50" t="s">
        <v>295</v>
      </c>
      <c r="B162" t="n">
        <v>760</v>
      </c>
      <c r="C162" t="n">
        <v>780</v>
      </c>
      <c r="D162" t="n">
        <v>762</v>
      </c>
      <c r="E162" t="n">
        <v>787</v>
      </c>
      <c r="F162" t="n">
        <v>824</v>
      </c>
      <c r="G162" t="n">
        <v>775</v>
      </c>
      <c r="H162" t="n">
        <v>899</v>
      </c>
      <c r="I162" t="n">
        <v>833</v>
      </c>
      <c r="J162" t="n">
        <v>767</v>
      </c>
      <c r="K162" t="n">
        <v>799</v>
      </c>
      <c r="L162" t="n">
        <v>52.2</v>
      </c>
      <c r="M162" t="n">
        <v>53.3</v>
      </c>
      <c r="N162" t="n">
        <v>51.7</v>
      </c>
      <c r="O162" t="n">
        <v>53.1</v>
      </c>
      <c r="P162" t="n">
        <v>55.3</v>
      </c>
      <c r="Q162" t="n">
        <v>51.7</v>
      </c>
      <c r="R162" t="n">
        <v>59.9</v>
      </c>
      <c r="S162" t="n">
        <v>55.5</v>
      </c>
      <c r="T162" t="n">
        <v>51.3</v>
      </c>
      <c r="U162" t="n">
        <v>53.6</v>
      </c>
      <c r="V162" t="n">
        <v>2256</v>
      </c>
      <c r="W162" t="n">
        <v>3030</v>
      </c>
      <c r="X162" t="n">
        <v>2648</v>
      </c>
      <c r="Y162" t="n">
        <v>2198</v>
      </c>
      <c r="Z162" t="n">
        <v>2430</v>
      </c>
      <c r="AA162" t="n">
        <v>2044</v>
      </c>
      <c r="AB162" t="n">
        <v>2505</v>
      </c>
      <c r="AC162" t="n">
        <v>2147</v>
      </c>
      <c r="AD162" t="n">
        <v>2155</v>
      </c>
      <c r="AE162" t="n">
        <v>2304</v>
      </c>
      <c r="AF162" t="n">
        <v>3</v>
      </c>
      <c r="AG162" t="n">
        <v>3.9</v>
      </c>
      <c r="AH162" t="n">
        <v>3.5</v>
      </c>
      <c r="AI162" t="n">
        <v>2.8</v>
      </c>
      <c r="AJ162" t="n">
        <v>2.9</v>
      </c>
      <c r="AK162" t="n">
        <v>2.6</v>
      </c>
      <c r="AL162" t="n">
        <v>2.8</v>
      </c>
      <c r="AM162" t="n">
        <v>2.6</v>
      </c>
      <c r="AN162" t="n">
        <v>2.8</v>
      </c>
      <c r="AO162" t="n">
        <v>2.9</v>
      </c>
    </row>
    <row r="163">
      <c r="A163" s="50" t="s">
        <v>296</v>
      </c>
      <c r="B163" t="n">
        <v>86</v>
      </c>
      <c r="C163" t="n">
        <v>89</v>
      </c>
      <c r="D163" t="n">
        <v>93</v>
      </c>
      <c r="E163" t="n">
        <v>106</v>
      </c>
      <c r="F163" t="n">
        <v>106</v>
      </c>
      <c r="G163" t="n">
        <v>87</v>
      </c>
      <c r="H163" t="n">
        <v>112</v>
      </c>
      <c r="I163" t="n">
        <v>115</v>
      </c>
      <c r="J163" t="n">
        <v>49</v>
      </c>
      <c r="K163" t="n">
        <v>76</v>
      </c>
      <c r="L163" t="n">
        <v>5.9</v>
      </c>
      <c r="M163" t="n">
        <v>6.1</v>
      </c>
      <c r="N163" t="n">
        <v>6.3</v>
      </c>
      <c r="O163" t="n">
        <v>7.2</v>
      </c>
      <c r="P163" t="n">
        <v>7.1</v>
      </c>
      <c r="Q163" t="n">
        <v>5.8</v>
      </c>
      <c r="R163" t="n">
        <v>7.5</v>
      </c>
      <c r="S163" t="n">
        <v>7.7</v>
      </c>
      <c r="T163" t="n">
        <v>3.3</v>
      </c>
      <c r="U163" t="n">
        <v>5.1</v>
      </c>
      <c r="V163" t="n">
        <v>290</v>
      </c>
      <c r="W163" t="n">
        <v>455</v>
      </c>
      <c r="X163" t="n">
        <v>421</v>
      </c>
      <c r="Y163" t="n">
        <v>412</v>
      </c>
      <c r="Z163" t="n">
        <v>466</v>
      </c>
      <c r="AA163" t="n">
        <v>329</v>
      </c>
      <c r="AB163" t="n">
        <v>465</v>
      </c>
      <c r="AC163" t="n">
        <v>426</v>
      </c>
      <c r="AD163" t="n">
        <v>181</v>
      </c>
      <c r="AE163" t="n">
        <v>290</v>
      </c>
      <c r="AF163" t="n">
        <v>3.4</v>
      </c>
      <c r="AG163" t="n">
        <v>5.1</v>
      </c>
      <c r="AH163" t="n">
        <v>4.5</v>
      </c>
      <c r="AI163" t="n">
        <v>3.9</v>
      </c>
      <c r="AJ163" t="n">
        <v>4.4</v>
      </c>
      <c r="AK163" t="n">
        <v>3.8</v>
      </c>
      <c r="AL163" t="n">
        <v>4.2</v>
      </c>
      <c r="AM163" t="n">
        <v>3.7</v>
      </c>
      <c r="AN163" t="n">
        <v>3.7</v>
      </c>
      <c r="AO163" t="n">
        <v>3.8</v>
      </c>
    </row>
    <row r="164">
      <c r="A164" s="50" t="s">
        <v>297</v>
      </c>
      <c r="B164" t="n">
        <v>135</v>
      </c>
      <c r="C164" t="n">
        <v>144</v>
      </c>
      <c r="D164" t="n">
        <v>175</v>
      </c>
      <c r="E164" t="n">
        <v>157</v>
      </c>
      <c r="F164" t="n">
        <v>168</v>
      </c>
      <c r="G164" t="n">
        <v>161</v>
      </c>
      <c r="H164" t="n">
        <v>202</v>
      </c>
      <c r="I164" t="n">
        <v>191</v>
      </c>
      <c r="J164" t="n">
        <v>307</v>
      </c>
      <c r="K164" t="n">
        <v>217</v>
      </c>
      <c r="L164" t="n">
        <v>9.3</v>
      </c>
      <c r="M164" t="n">
        <v>9.8</v>
      </c>
      <c r="N164" t="n">
        <v>11.9</v>
      </c>
      <c r="O164" t="n">
        <v>10.6</v>
      </c>
      <c r="P164" t="n">
        <v>11.3</v>
      </c>
      <c r="Q164" t="n">
        <v>10.7</v>
      </c>
      <c r="R164" t="n">
        <v>13.4</v>
      </c>
      <c r="S164" t="n">
        <v>12.7</v>
      </c>
      <c r="T164" t="n">
        <v>20.5</v>
      </c>
      <c r="U164" t="n">
        <v>14.6</v>
      </c>
      <c r="V164" t="n">
        <v>361</v>
      </c>
      <c r="W164" t="n">
        <v>321</v>
      </c>
      <c r="X164" t="n">
        <v>830</v>
      </c>
      <c r="Y164" t="n">
        <v>326</v>
      </c>
      <c r="Z164" t="n">
        <v>398</v>
      </c>
      <c r="AA164" t="n">
        <v>415</v>
      </c>
      <c r="AB164" t="n">
        <v>362</v>
      </c>
      <c r="AC164" t="n">
        <v>447</v>
      </c>
      <c r="AD164" t="n">
        <v>1047</v>
      </c>
      <c r="AE164" t="n">
        <v>528</v>
      </c>
      <c r="AF164" t="n">
        <v>2.7</v>
      </c>
      <c r="AG164" t="n">
        <v>2.2</v>
      </c>
      <c r="AH164" t="n">
        <v>4.7</v>
      </c>
      <c r="AI164" t="n">
        <v>2.1</v>
      </c>
      <c r="AJ164" t="n">
        <v>2.4</v>
      </c>
      <c r="AK164" t="n">
        <v>2.6</v>
      </c>
      <c r="AL164" t="n">
        <v>1.8</v>
      </c>
      <c r="AM164" t="n">
        <v>2.3</v>
      </c>
      <c r="AN164" t="n">
        <v>3.4</v>
      </c>
      <c r="AO164" t="n">
        <v>2.4</v>
      </c>
    </row>
    <row r="165">
      <c r="A165" s="50" t="s">
        <v>298</v>
      </c>
      <c r="B165" t="n">
        <v>145</v>
      </c>
      <c r="C165" t="n">
        <v>140</v>
      </c>
      <c r="D165" t="n">
        <v>129</v>
      </c>
      <c r="E165" t="n">
        <v>127</v>
      </c>
      <c r="F165" t="n">
        <v>183</v>
      </c>
      <c r="G165" t="n">
        <v>146</v>
      </c>
      <c r="H165" t="n">
        <v>187</v>
      </c>
      <c r="I165" t="n">
        <v>151</v>
      </c>
      <c r="J165" t="n">
        <v>110</v>
      </c>
      <c r="K165" t="n">
        <v>177</v>
      </c>
      <c r="L165" t="n">
        <v>10</v>
      </c>
      <c r="M165" t="n">
        <v>9.6</v>
      </c>
      <c r="N165" t="n">
        <v>8.8</v>
      </c>
      <c r="O165" t="n">
        <v>8.6</v>
      </c>
      <c r="P165" t="n">
        <v>12.3</v>
      </c>
      <c r="Q165" t="n">
        <v>9.7</v>
      </c>
      <c r="R165" t="n">
        <v>12.5</v>
      </c>
      <c r="S165" t="n">
        <v>10.1</v>
      </c>
      <c r="T165" t="n">
        <v>7.4</v>
      </c>
      <c r="U165" t="n">
        <v>11.9</v>
      </c>
      <c r="V165" t="n">
        <v>432</v>
      </c>
      <c r="W165" t="n">
        <v>473</v>
      </c>
      <c r="X165" t="n">
        <v>449</v>
      </c>
      <c r="Y165" t="n">
        <v>454</v>
      </c>
      <c r="Z165" t="n">
        <v>631</v>
      </c>
      <c r="AA165" t="n">
        <v>373</v>
      </c>
      <c r="AB165" t="n">
        <v>543</v>
      </c>
      <c r="AC165" t="n">
        <v>372</v>
      </c>
      <c r="AD165" t="n">
        <v>242</v>
      </c>
      <c r="AE165" t="n">
        <v>476</v>
      </c>
      <c r="AF165" t="n">
        <v>3</v>
      </c>
      <c r="AG165" t="n">
        <v>3.4</v>
      </c>
      <c r="AH165" t="n">
        <v>3.5</v>
      </c>
      <c r="AI165" t="n">
        <v>3.6</v>
      </c>
      <c r="AJ165" t="n">
        <v>3.4</v>
      </c>
      <c r="AK165" t="n">
        <v>2.6</v>
      </c>
      <c r="AL165" t="n">
        <v>2.9</v>
      </c>
      <c r="AM165" t="n">
        <v>2.5</v>
      </c>
      <c r="AN165" t="n">
        <v>2.2</v>
      </c>
      <c r="AO165" t="n">
        <v>2.7</v>
      </c>
    </row>
    <row r="166">
      <c r="A166" s="50" t="s">
        <v>299</v>
      </c>
      <c r="B166" t="n">
        <v>281</v>
      </c>
      <c r="C166" t="n">
        <v>283</v>
      </c>
      <c r="D166" t="n">
        <v>247</v>
      </c>
      <c r="E166" t="n">
        <v>281</v>
      </c>
      <c r="F166" t="n">
        <v>258</v>
      </c>
      <c r="G166" t="n">
        <v>277</v>
      </c>
      <c r="H166" t="n">
        <v>271</v>
      </c>
      <c r="I166" t="n">
        <v>260</v>
      </c>
      <c r="J166" t="n">
        <v>201</v>
      </c>
      <c r="K166" t="n">
        <v>231</v>
      </c>
      <c r="L166" t="n">
        <v>19.3</v>
      </c>
      <c r="M166" t="n">
        <v>19.3</v>
      </c>
      <c r="N166" t="n">
        <v>16.8</v>
      </c>
      <c r="O166" t="n">
        <v>19</v>
      </c>
      <c r="P166" t="n">
        <v>17.3</v>
      </c>
      <c r="Q166" t="n">
        <v>18.5</v>
      </c>
      <c r="R166" t="n">
        <v>18</v>
      </c>
      <c r="S166" t="n">
        <v>17.3</v>
      </c>
      <c r="T166" t="n">
        <v>13.4</v>
      </c>
      <c r="U166" t="n">
        <v>15.5</v>
      </c>
      <c r="V166" t="n">
        <v>905</v>
      </c>
      <c r="W166" t="n">
        <v>1105</v>
      </c>
      <c r="X166" t="n">
        <v>686</v>
      </c>
      <c r="Y166" t="n">
        <v>725</v>
      </c>
      <c r="Z166" t="n">
        <v>698</v>
      </c>
      <c r="AA166" t="n">
        <v>657</v>
      </c>
      <c r="AB166" t="n">
        <v>736</v>
      </c>
      <c r="AC166" t="n">
        <v>653</v>
      </c>
      <c r="AD166" t="n">
        <v>436</v>
      </c>
      <c r="AE166" t="n">
        <v>739</v>
      </c>
      <c r="AF166" t="n">
        <v>3.2</v>
      </c>
      <c r="AG166" t="n">
        <v>3.9</v>
      </c>
      <c r="AH166" t="n">
        <v>2.8</v>
      </c>
      <c r="AI166" t="n">
        <v>2.6</v>
      </c>
      <c r="AJ166" t="n">
        <v>2.7</v>
      </c>
      <c r="AK166" t="n">
        <v>2.4</v>
      </c>
      <c r="AL166" t="n">
        <v>2.7</v>
      </c>
      <c r="AM166" t="n">
        <v>2.5</v>
      </c>
      <c r="AN166" t="n">
        <v>2.2</v>
      </c>
      <c r="AO166" t="n">
        <v>3.2</v>
      </c>
    </row>
    <row r="167">
      <c r="A167" s="50" t="s">
        <v>300</v>
      </c>
      <c r="B167" t="n">
        <v>113</v>
      </c>
      <c r="C167" t="n">
        <v>124</v>
      </c>
      <c r="D167" t="n">
        <v>118</v>
      </c>
      <c r="E167" t="n">
        <v>116</v>
      </c>
      <c r="F167" t="n">
        <v>109</v>
      </c>
      <c r="G167" t="n">
        <v>104</v>
      </c>
      <c r="H167" t="n">
        <v>127</v>
      </c>
      <c r="I167" t="n">
        <v>116</v>
      </c>
      <c r="J167" t="n">
        <v>100</v>
      </c>
      <c r="K167" t="n">
        <v>98</v>
      </c>
      <c r="L167" t="n">
        <v>7.8</v>
      </c>
      <c r="M167" t="n">
        <v>8.5</v>
      </c>
      <c r="N167" t="n">
        <v>8</v>
      </c>
      <c r="O167" t="n">
        <v>7.8</v>
      </c>
      <c r="P167" t="n">
        <v>7.3</v>
      </c>
      <c r="Q167" t="n">
        <v>6.9</v>
      </c>
      <c r="R167" t="n">
        <v>8.5</v>
      </c>
      <c r="S167" t="n">
        <v>7.7</v>
      </c>
      <c r="T167" t="n">
        <v>6.7</v>
      </c>
      <c r="U167" t="n">
        <v>6.6</v>
      </c>
      <c r="V167" t="n">
        <v>268</v>
      </c>
      <c r="W167" t="n">
        <v>676</v>
      </c>
      <c r="X167" t="n">
        <v>262</v>
      </c>
      <c r="Y167" t="n">
        <v>281</v>
      </c>
      <c r="Z167" t="n">
        <v>237</v>
      </c>
      <c r="AA167" t="n">
        <v>270</v>
      </c>
      <c r="AB167" t="n">
        <v>399</v>
      </c>
      <c r="AC167" t="n">
        <v>249</v>
      </c>
      <c r="AD167" t="n">
        <v>249</v>
      </c>
      <c r="AE167" t="n">
        <v>271</v>
      </c>
      <c r="AF167" t="n">
        <v>2.4</v>
      </c>
      <c r="AG167" t="n">
        <v>5.5</v>
      </c>
      <c r="AH167" t="n">
        <v>2.2</v>
      </c>
      <c r="AI167" t="n">
        <v>2.4</v>
      </c>
      <c r="AJ167" t="n">
        <v>2.2</v>
      </c>
      <c r="AK167" t="n">
        <v>2.6</v>
      </c>
      <c r="AL167" t="n">
        <v>3.1</v>
      </c>
      <c r="AM167" t="n">
        <v>2.1</v>
      </c>
      <c r="AN167" t="n">
        <v>2.5</v>
      </c>
      <c r="AO167" t="n">
        <v>2.8</v>
      </c>
    </row>
    <row r="168">
      <c r="A168" s="50" t="s">
        <v>301</v>
      </c>
      <c r="B168" t="n">
        <v>216</v>
      </c>
      <c r="C168" t="n">
        <v>243</v>
      </c>
      <c r="D168" t="n">
        <v>277</v>
      </c>
      <c r="E168" t="n">
        <v>272</v>
      </c>
      <c r="F168" t="n">
        <v>273</v>
      </c>
      <c r="G168" t="n">
        <v>277</v>
      </c>
      <c r="H168" t="n">
        <v>305</v>
      </c>
      <c r="I168" t="n">
        <v>302</v>
      </c>
      <c r="J168" t="n">
        <v>214</v>
      </c>
      <c r="K168" t="n">
        <v>261</v>
      </c>
      <c r="L168" t="n">
        <v>42.6</v>
      </c>
      <c r="M168" t="n">
        <v>46.5</v>
      </c>
      <c r="N168" t="n">
        <v>51.8</v>
      </c>
      <c r="O168" t="n">
        <v>49.9</v>
      </c>
      <c r="P168" t="n">
        <v>49.1</v>
      </c>
      <c r="Q168" t="n">
        <v>49.1</v>
      </c>
      <c r="R168" t="n">
        <v>53.4</v>
      </c>
      <c r="S168" t="n">
        <v>52.2</v>
      </c>
      <c r="T168" t="n">
        <v>36.5</v>
      </c>
      <c r="U168" t="n">
        <v>43.8</v>
      </c>
      <c r="V168" t="n">
        <v>1127</v>
      </c>
      <c r="W168" t="n">
        <v>963</v>
      </c>
      <c r="X168" t="n">
        <v>1286</v>
      </c>
      <c r="Y168" t="n">
        <v>1082</v>
      </c>
      <c r="Z168" t="n">
        <v>1071</v>
      </c>
      <c r="AA168" t="n">
        <v>1065</v>
      </c>
      <c r="AB168" t="n">
        <v>1032</v>
      </c>
      <c r="AC168" t="n">
        <v>1097</v>
      </c>
      <c r="AD168" t="n">
        <v>703</v>
      </c>
      <c r="AE168" t="n">
        <v>1039</v>
      </c>
      <c r="AF168" t="n">
        <v>5.2</v>
      </c>
      <c r="AG168" t="n">
        <v>4</v>
      </c>
      <c r="AH168" t="n">
        <v>4.6</v>
      </c>
      <c r="AI168" t="n">
        <v>4</v>
      </c>
      <c r="AJ168" t="n">
        <v>3.9</v>
      </c>
      <c r="AK168" t="n">
        <v>3.8</v>
      </c>
      <c r="AL168" t="n">
        <v>3.4</v>
      </c>
      <c r="AM168" t="n">
        <v>3.6</v>
      </c>
      <c r="AN168" t="n">
        <v>3.3</v>
      </c>
      <c r="AO168" t="n">
        <v>4</v>
      </c>
    </row>
    <row r="169">
      <c r="A169" s="50" t="s">
        <v>302</v>
      </c>
      <c r="B169" t="n">
        <v>37</v>
      </c>
      <c r="C169" t="n">
        <v>38</v>
      </c>
      <c r="D169" t="n">
        <v>55</v>
      </c>
      <c r="E169" t="n">
        <v>52</v>
      </c>
      <c r="F169" t="n">
        <v>44</v>
      </c>
      <c r="G169" t="n">
        <v>49</v>
      </c>
      <c r="H169" t="n">
        <v>49</v>
      </c>
      <c r="I169" t="n">
        <v>44</v>
      </c>
      <c r="J169" t="n">
        <v>26</v>
      </c>
      <c r="K169" t="n">
        <v>40</v>
      </c>
      <c r="L169" t="n">
        <v>7.3</v>
      </c>
      <c r="M169" t="n">
        <v>7.3</v>
      </c>
      <c r="N169" t="n">
        <v>10.3</v>
      </c>
      <c r="O169" t="n">
        <v>9.5</v>
      </c>
      <c r="P169" t="n">
        <v>7.9</v>
      </c>
      <c r="Q169" t="n">
        <v>8.7</v>
      </c>
      <c r="R169" t="n">
        <v>8.6</v>
      </c>
      <c r="S169" t="n">
        <v>7.6</v>
      </c>
      <c r="T169" t="n">
        <v>4.4</v>
      </c>
      <c r="U169" t="n">
        <v>6.7</v>
      </c>
      <c r="V169" t="n">
        <v>243</v>
      </c>
      <c r="W169" t="n">
        <v>180</v>
      </c>
      <c r="X169" t="n">
        <v>319</v>
      </c>
      <c r="Y169" t="n">
        <v>269</v>
      </c>
      <c r="Z169" t="n">
        <v>241</v>
      </c>
      <c r="AA169" t="n">
        <v>250</v>
      </c>
      <c r="AB169" t="n">
        <v>186</v>
      </c>
      <c r="AC169" t="n">
        <v>224</v>
      </c>
      <c r="AD169" t="n">
        <v>176</v>
      </c>
      <c r="AE169" t="n">
        <v>187</v>
      </c>
      <c r="AF169" t="n">
        <v>6.6</v>
      </c>
      <c r="AG169" t="n">
        <v>4.7</v>
      </c>
      <c r="AH169" t="n">
        <v>5.8</v>
      </c>
      <c r="AI169" t="n">
        <v>5.2</v>
      </c>
      <c r="AJ169" t="n">
        <v>5.5</v>
      </c>
      <c r="AK169" t="n">
        <v>5.1</v>
      </c>
      <c r="AL169" t="n">
        <v>3.8</v>
      </c>
      <c r="AM169" t="n">
        <v>5.1</v>
      </c>
      <c r="AN169" t="n">
        <v>6.8</v>
      </c>
      <c r="AO169" t="n">
        <v>4.7</v>
      </c>
    </row>
    <row r="170">
      <c r="A170" s="50" t="s">
        <v>303</v>
      </c>
      <c r="B170" t="n">
        <v>21</v>
      </c>
      <c r="C170" t="n">
        <v>32</v>
      </c>
      <c r="D170" t="n">
        <v>38</v>
      </c>
      <c r="E170" t="n">
        <v>23</v>
      </c>
      <c r="F170" t="n">
        <v>34</v>
      </c>
      <c r="G170" t="n">
        <v>32</v>
      </c>
      <c r="H170" t="n">
        <v>30</v>
      </c>
      <c r="I170" t="n">
        <v>35</v>
      </c>
      <c r="J170" t="n">
        <v>59</v>
      </c>
      <c r="K170" t="n">
        <v>48</v>
      </c>
      <c r="L170" t="n">
        <v>4.1</v>
      </c>
      <c r="M170" t="n">
        <v>6.1</v>
      </c>
      <c r="N170" t="n">
        <v>7.1</v>
      </c>
      <c r="O170" t="n">
        <v>4.2</v>
      </c>
      <c r="P170" t="n">
        <v>6.1</v>
      </c>
      <c r="Q170" t="n">
        <v>5.7</v>
      </c>
      <c r="R170" t="n">
        <v>5.3</v>
      </c>
      <c r="S170" t="n">
        <v>6.1</v>
      </c>
      <c r="T170" t="n">
        <v>10.1</v>
      </c>
      <c r="U170" t="n">
        <v>8.1</v>
      </c>
      <c r="V170" t="n">
        <v>89</v>
      </c>
      <c r="W170" t="n">
        <v>111</v>
      </c>
      <c r="X170" t="n">
        <v>193</v>
      </c>
      <c r="Y170" t="n">
        <v>97</v>
      </c>
      <c r="Z170" t="n">
        <v>76</v>
      </c>
      <c r="AA170" t="n">
        <v>83</v>
      </c>
      <c r="AB170" t="n">
        <v>84</v>
      </c>
      <c r="AC170" t="n">
        <v>97</v>
      </c>
      <c r="AD170" t="n">
        <v>133</v>
      </c>
      <c r="AE170" t="n">
        <v>204</v>
      </c>
      <c r="AF170" t="n">
        <v>4.2</v>
      </c>
      <c r="AG170" t="n">
        <v>3.5</v>
      </c>
      <c r="AH170" t="n">
        <v>5.1</v>
      </c>
      <c r="AI170" t="n">
        <v>4.2</v>
      </c>
      <c r="AJ170" t="n">
        <v>2.2</v>
      </c>
      <c r="AK170" t="n">
        <v>2.6</v>
      </c>
      <c r="AL170" t="n">
        <v>2.8</v>
      </c>
      <c r="AM170" t="n">
        <v>2.8</v>
      </c>
      <c r="AN170" t="n">
        <v>2.3</v>
      </c>
      <c r="AO170" t="n">
        <v>4.3</v>
      </c>
    </row>
    <row r="171">
      <c r="A171" s="50" t="s">
        <v>304</v>
      </c>
      <c r="B171" t="n">
        <v>9</v>
      </c>
      <c r="C171" t="n">
        <v>7</v>
      </c>
      <c r="D171" t="n">
        <v>12</v>
      </c>
      <c r="E171" t="n">
        <v>17</v>
      </c>
      <c r="F171" t="n">
        <v>14</v>
      </c>
      <c r="G171" t="n">
        <v>12</v>
      </c>
      <c r="H171" t="n">
        <v>22</v>
      </c>
      <c r="I171" t="n">
        <v>21</v>
      </c>
      <c r="J171" t="n">
        <v>18</v>
      </c>
      <c r="K171" t="n">
        <v>23</v>
      </c>
      <c r="L171" t="n">
        <v>1.8</v>
      </c>
      <c r="M171" t="n">
        <v>1.3</v>
      </c>
      <c r="N171" t="n">
        <v>2.2</v>
      </c>
      <c r="O171" t="n">
        <v>3.1</v>
      </c>
      <c r="P171" t="n">
        <v>2.5</v>
      </c>
      <c r="Q171" t="n">
        <v>2.1</v>
      </c>
      <c r="R171" t="n">
        <v>3.9</v>
      </c>
      <c r="S171" t="n">
        <v>3.6</v>
      </c>
      <c r="T171" t="n">
        <v>3.1</v>
      </c>
      <c r="U171" t="n">
        <v>3.9</v>
      </c>
      <c r="V171" t="n">
        <v>36</v>
      </c>
      <c r="W171" t="n">
        <v>52</v>
      </c>
      <c r="X171" t="n">
        <v>35</v>
      </c>
      <c r="Y171" t="n">
        <v>112</v>
      </c>
      <c r="Z171" t="n">
        <v>30</v>
      </c>
      <c r="AA171" t="n">
        <v>123</v>
      </c>
      <c r="AB171" t="n">
        <v>125</v>
      </c>
      <c r="AC171" t="n">
        <v>64</v>
      </c>
      <c r="AD171" t="n">
        <v>64</v>
      </c>
      <c r="AE171" t="n">
        <v>71</v>
      </c>
      <c r="AF171" t="n">
        <v>4</v>
      </c>
      <c r="AG171" t="n">
        <v>7.4</v>
      </c>
      <c r="AH171" t="n">
        <v>2.9</v>
      </c>
      <c r="AI171" t="n">
        <v>6.6</v>
      </c>
      <c r="AJ171" t="n">
        <v>2.1</v>
      </c>
      <c r="AK171" t="n">
        <v>10.3</v>
      </c>
      <c r="AL171" t="n">
        <v>5.7</v>
      </c>
      <c r="AM171" t="n">
        <v>3</v>
      </c>
      <c r="AN171" t="n">
        <v>3.6</v>
      </c>
      <c r="AO171" t="n">
        <v>3.1</v>
      </c>
    </row>
    <row r="172">
      <c r="A172" s="50" t="s">
        <v>305</v>
      </c>
      <c r="B172" t="n">
        <v>96</v>
      </c>
      <c r="C172" t="n">
        <v>119</v>
      </c>
      <c r="D172" t="n">
        <v>133</v>
      </c>
      <c r="E172" t="n">
        <v>127</v>
      </c>
      <c r="F172" t="n">
        <v>133</v>
      </c>
      <c r="G172" t="n">
        <v>140</v>
      </c>
      <c r="H172" t="n">
        <v>143</v>
      </c>
      <c r="I172" t="n">
        <v>148</v>
      </c>
      <c r="J172" t="n">
        <v>86</v>
      </c>
      <c r="K172" t="n">
        <v>118</v>
      </c>
      <c r="L172" t="n">
        <v>18.9</v>
      </c>
      <c r="M172" t="n">
        <v>22.8</v>
      </c>
      <c r="N172" t="n">
        <v>24.8</v>
      </c>
      <c r="O172" t="n">
        <v>23.3</v>
      </c>
      <c r="P172" t="n">
        <v>23.9</v>
      </c>
      <c r="Q172" t="n">
        <v>24.8</v>
      </c>
      <c r="R172" t="n">
        <v>25</v>
      </c>
      <c r="S172" t="n">
        <v>25.6</v>
      </c>
      <c r="T172" t="n">
        <v>14.7</v>
      </c>
      <c r="U172" t="n">
        <v>19.8</v>
      </c>
      <c r="V172" t="n">
        <v>436</v>
      </c>
      <c r="W172" t="n">
        <v>531</v>
      </c>
      <c r="X172" t="n">
        <v>542</v>
      </c>
      <c r="Y172" t="n">
        <v>409</v>
      </c>
      <c r="Z172" t="n">
        <v>558</v>
      </c>
      <c r="AA172" t="n">
        <v>425</v>
      </c>
      <c r="AB172" t="n">
        <v>468</v>
      </c>
      <c r="AC172" t="n">
        <v>544</v>
      </c>
      <c r="AD172" t="n">
        <v>228</v>
      </c>
      <c r="AE172" t="n">
        <v>351</v>
      </c>
      <c r="AF172" t="n">
        <v>4.5</v>
      </c>
      <c r="AG172" t="n">
        <v>4.5</v>
      </c>
      <c r="AH172" t="n">
        <v>4.1</v>
      </c>
      <c r="AI172" t="n">
        <v>3.2</v>
      </c>
      <c r="AJ172" t="n">
        <v>4.2</v>
      </c>
      <c r="AK172" t="n">
        <v>3</v>
      </c>
      <c r="AL172" t="n">
        <v>3.3</v>
      </c>
      <c r="AM172" t="n">
        <v>3.7</v>
      </c>
      <c r="AN172" t="n">
        <v>2.7</v>
      </c>
      <c r="AO172" t="n">
        <v>3</v>
      </c>
    </row>
    <row r="173">
      <c r="A173" s="50" t="s">
        <v>306</v>
      </c>
      <c r="B173" t="n">
        <v>53</v>
      </c>
      <c r="C173" t="n">
        <v>47</v>
      </c>
      <c r="D173" t="n">
        <v>39</v>
      </c>
      <c r="E173" t="n">
        <v>53</v>
      </c>
      <c r="F173" t="n">
        <v>48</v>
      </c>
      <c r="G173" t="n">
        <v>44</v>
      </c>
      <c r="H173" t="n">
        <v>61</v>
      </c>
      <c r="I173" t="n">
        <v>54</v>
      </c>
      <c r="J173" t="n">
        <v>25</v>
      </c>
      <c r="K173" t="n">
        <v>32</v>
      </c>
      <c r="L173" t="n">
        <v>10.4</v>
      </c>
      <c r="M173" t="n">
        <v>9</v>
      </c>
      <c r="N173" t="n">
        <v>7.3</v>
      </c>
      <c r="O173" t="n">
        <v>9.7</v>
      </c>
      <c r="P173" t="n">
        <v>8.6</v>
      </c>
      <c r="Q173" t="n">
        <v>7.8</v>
      </c>
      <c r="R173" t="n">
        <v>10.7</v>
      </c>
      <c r="S173" t="n">
        <v>9.3</v>
      </c>
      <c r="T173" t="n">
        <v>4.3</v>
      </c>
      <c r="U173" t="n">
        <v>5.4</v>
      </c>
      <c r="V173" t="n">
        <v>323</v>
      </c>
      <c r="W173" t="n">
        <v>89</v>
      </c>
      <c r="X173" t="n">
        <v>197</v>
      </c>
      <c r="Y173" t="n">
        <v>195</v>
      </c>
      <c r="Z173" t="n">
        <v>166</v>
      </c>
      <c r="AA173" t="n">
        <v>184</v>
      </c>
      <c r="AB173" t="n">
        <v>169</v>
      </c>
      <c r="AC173" t="n">
        <v>168</v>
      </c>
      <c r="AD173" t="n">
        <v>102</v>
      </c>
      <c r="AE173" t="n">
        <v>226</v>
      </c>
      <c r="AF173" t="n">
        <v>6.1</v>
      </c>
      <c r="AG173" t="n">
        <v>1.9</v>
      </c>
      <c r="AH173" t="n">
        <v>5.1</v>
      </c>
      <c r="AI173" t="n">
        <v>3.7</v>
      </c>
      <c r="AJ173" t="n">
        <v>3.5</v>
      </c>
      <c r="AK173" t="n">
        <v>4.2</v>
      </c>
      <c r="AL173" t="n">
        <v>2.8</v>
      </c>
      <c r="AM173" t="n">
        <v>3.1</v>
      </c>
      <c r="AN173" t="n">
        <v>4.1</v>
      </c>
      <c r="AO173" t="n">
        <v>7.1</v>
      </c>
    </row>
    <row r="174">
      <c r="A174" s="50" t="s">
        <v>307</v>
      </c>
      <c r="B174" t="n">
        <v>326</v>
      </c>
      <c r="C174" t="n">
        <v>344</v>
      </c>
      <c r="D174" t="n">
        <v>354</v>
      </c>
      <c r="E174" t="n">
        <v>399</v>
      </c>
      <c r="F174" t="n">
        <v>368</v>
      </c>
      <c r="G174" t="n">
        <v>362</v>
      </c>
      <c r="H174" t="n">
        <v>392</v>
      </c>
      <c r="I174" t="n">
        <v>408</v>
      </c>
      <c r="J174" t="n">
        <v>186</v>
      </c>
      <c r="K174" t="n">
        <v>338</v>
      </c>
      <c r="L174" t="n">
        <v>77.9</v>
      </c>
      <c r="M174" t="n">
        <v>81</v>
      </c>
      <c r="N174" t="n">
        <v>81.7</v>
      </c>
      <c r="O174" t="n">
        <v>91.2</v>
      </c>
      <c r="P174" t="n">
        <v>83.2</v>
      </c>
      <c r="Q174" t="n">
        <v>80.8</v>
      </c>
      <c r="R174" t="n">
        <v>86.2</v>
      </c>
      <c r="S174" t="n">
        <v>87.6</v>
      </c>
      <c r="T174" t="n">
        <v>39.6</v>
      </c>
      <c r="U174" t="n">
        <v>70.7</v>
      </c>
      <c r="V174" t="n">
        <v>1805</v>
      </c>
      <c r="W174" t="n">
        <v>2049</v>
      </c>
      <c r="X174" t="n">
        <v>2119</v>
      </c>
      <c r="Y174" t="n">
        <v>2026</v>
      </c>
      <c r="Z174" t="n">
        <v>1708</v>
      </c>
      <c r="AA174" t="n">
        <v>1561</v>
      </c>
      <c r="AB174" t="n">
        <v>1815</v>
      </c>
      <c r="AC174" t="n">
        <v>1764</v>
      </c>
      <c r="AD174" t="n">
        <v>972</v>
      </c>
      <c r="AE174" t="n">
        <v>1656</v>
      </c>
      <c r="AF174" t="n">
        <v>5.5</v>
      </c>
      <c r="AG174" t="n">
        <v>6</v>
      </c>
      <c r="AH174" t="n">
        <v>6</v>
      </c>
      <c r="AI174" t="n">
        <v>5.1</v>
      </c>
      <c r="AJ174" t="n">
        <v>4.6</v>
      </c>
      <c r="AK174" t="n">
        <v>4.3</v>
      </c>
      <c r="AL174" t="n">
        <v>4.6</v>
      </c>
      <c r="AM174" t="n">
        <v>4.3</v>
      </c>
      <c r="AN174" t="n">
        <v>5.2</v>
      </c>
      <c r="AO174" t="n">
        <v>4.9</v>
      </c>
    </row>
    <row r="175">
      <c r="A175" s="50" t="s">
        <v>308</v>
      </c>
      <c r="B175" t="n">
        <v>78</v>
      </c>
      <c r="C175" t="n">
        <v>73</v>
      </c>
      <c r="D175" t="n">
        <v>77</v>
      </c>
      <c r="E175" t="n">
        <v>85</v>
      </c>
      <c r="F175" t="n">
        <v>74</v>
      </c>
      <c r="G175" t="n">
        <v>56</v>
      </c>
      <c r="H175" t="n">
        <v>72</v>
      </c>
      <c r="I175" t="n">
        <v>86</v>
      </c>
      <c r="J175" t="n">
        <v>32</v>
      </c>
      <c r="K175" t="n">
        <v>49</v>
      </c>
      <c r="L175" t="n">
        <v>18.6</v>
      </c>
      <c r="M175" t="n">
        <v>17.2</v>
      </c>
      <c r="N175" t="n">
        <v>17.8</v>
      </c>
      <c r="O175" t="n">
        <v>19.4</v>
      </c>
      <c r="P175" t="n">
        <v>16.7</v>
      </c>
      <c r="Q175" t="n">
        <v>12.5</v>
      </c>
      <c r="R175" t="n">
        <v>15.8</v>
      </c>
      <c r="S175" t="n">
        <v>18.5</v>
      </c>
      <c r="T175" t="n">
        <v>6.8</v>
      </c>
      <c r="U175" t="n">
        <v>10.2</v>
      </c>
      <c r="V175" t="n">
        <v>570</v>
      </c>
      <c r="W175" t="n">
        <v>596</v>
      </c>
      <c r="X175" t="n">
        <v>535</v>
      </c>
      <c r="Y175" t="n">
        <v>657</v>
      </c>
      <c r="Z175" t="n">
        <v>396</v>
      </c>
      <c r="AA175" t="n">
        <v>259</v>
      </c>
      <c r="AB175" t="n">
        <v>382</v>
      </c>
      <c r="AC175" t="n">
        <v>445</v>
      </c>
      <c r="AD175" t="n">
        <v>137</v>
      </c>
      <c r="AE175" t="n">
        <v>291</v>
      </c>
      <c r="AF175" t="n">
        <v>7.3</v>
      </c>
      <c r="AG175" t="n">
        <v>8.2</v>
      </c>
      <c r="AH175" t="n">
        <v>6.9</v>
      </c>
      <c r="AI175" t="n">
        <v>7.7</v>
      </c>
      <c r="AJ175" t="n">
        <v>5.4</v>
      </c>
      <c r="AK175" t="n">
        <v>4.6</v>
      </c>
      <c r="AL175" t="n">
        <v>5.3</v>
      </c>
      <c r="AM175" t="n">
        <v>5.2</v>
      </c>
      <c r="AN175" t="n">
        <v>4.3</v>
      </c>
      <c r="AO175" t="n">
        <v>5.9</v>
      </c>
    </row>
    <row r="176">
      <c r="A176" s="50" t="s">
        <v>309</v>
      </c>
      <c r="B176" t="n">
        <v>14</v>
      </c>
      <c r="C176" t="n">
        <v>10</v>
      </c>
      <c r="D176" t="n">
        <v>16</v>
      </c>
      <c r="E176" t="n">
        <v>10</v>
      </c>
      <c r="F176" t="n">
        <v>10</v>
      </c>
      <c r="G176" t="n">
        <v>17</v>
      </c>
      <c r="H176" t="n">
        <v>16</v>
      </c>
      <c r="I176" t="n">
        <v>12</v>
      </c>
      <c r="J176" t="n">
        <v>22</v>
      </c>
      <c r="K176" t="n">
        <v>16</v>
      </c>
      <c r="L176" t="n">
        <v>3.3</v>
      </c>
      <c r="M176" t="n">
        <v>2.4</v>
      </c>
      <c r="N176" t="n">
        <v>3.7</v>
      </c>
      <c r="O176" t="n">
        <v>2.3</v>
      </c>
      <c r="P176" t="n">
        <v>2.3</v>
      </c>
      <c r="Q176" t="n">
        <v>3.8</v>
      </c>
      <c r="R176" t="n">
        <v>3.5</v>
      </c>
      <c r="S176" t="n">
        <v>2.6</v>
      </c>
      <c r="T176" t="n">
        <v>4.7</v>
      </c>
      <c r="U176" t="n">
        <v>3.3</v>
      </c>
      <c r="V176" t="n">
        <v>48</v>
      </c>
      <c r="W176" t="n">
        <v>39</v>
      </c>
      <c r="X176" t="n">
        <v>57</v>
      </c>
      <c r="Y176" t="n">
        <v>29</v>
      </c>
      <c r="Z176" t="n">
        <v>52</v>
      </c>
      <c r="AA176" t="n">
        <v>56</v>
      </c>
      <c r="AB176" t="n">
        <v>333</v>
      </c>
      <c r="AC176" t="n">
        <v>115</v>
      </c>
      <c r="AD176" t="n">
        <v>184</v>
      </c>
      <c r="AE176" t="n">
        <v>58</v>
      </c>
      <c r="AF176" t="n">
        <v>3.4</v>
      </c>
      <c r="AG176" t="n">
        <v>3.9</v>
      </c>
      <c r="AH176" t="n">
        <v>3.6</v>
      </c>
      <c r="AI176" t="n">
        <v>2.9</v>
      </c>
      <c r="AJ176" t="n">
        <v>5.2</v>
      </c>
      <c r="AK176" t="n">
        <v>3.3</v>
      </c>
      <c r="AL176" t="n">
        <v>20.8</v>
      </c>
      <c r="AM176" t="n">
        <v>9.6</v>
      </c>
      <c r="AN176" t="n">
        <v>8.4</v>
      </c>
      <c r="AO176" t="n">
        <v>3.6</v>
      </c>
    </row>
    <row r="177">
      <c r="A177" s="50" t="s">
        <v>310</v>
      </c>
      <c r="B177" t="n">
        <v>3</v>
      </c>
      <c r="C177" t="n">
        <v>4</v>
      </c>
      <c r="D177" t="n">
        <v>0</v>
      </c>
      <c r="E177" t="n">
        <v>6</v>
      </c>
      <c r="F177" t="n">
        <v>7</v>
      </c>
      <c r="G177" t="n">
        <v>8</v>
      </c>
      <c r="H177" t="n">
        <v>6</v>
      </c>
      <c r="I177" t="n">
        <v>8</v>
      </c>
      <c r="J177" t="n">
        <v>6</v>
      </c>
      <c r="K177" t="n">
        <v>2</v>
      </c>
      <c r="L177" t="n">
        <v>0.7</v>
      </c>
      <c r="M177" t="n">
        <v>0.9</v>
      </c>
      <c r="N177" t="n">
        <v>0</v>
      </c>
      <c r="O177" t="n">
        <v>1.4</v>
      </c>
      <c r="P177" t="n">
        <v>1.6</v>
      </c>
      <c r="Q177" t="n">
        <v>1.8</v>
      </c>
      <c r="R177" t="n">
        <v>1.3</v>
      </c>
      <c r="S177" t="n">
        <v>1.7</v>
      </c>
      <c r="T177" t="n">
        <v>1.3</v>
      </c>
      <c r="U177" t="n">
        <v>0.4</v>
      </c>
      <c r="V177" t="n">
        <v>13</v>
      </c>
      <c r="W177" t="n">
        <v>121</v>
      </c>
      <c r="X177" t="n">
        <v>0</v>
      </c>
      <c r="Y177" t="n">
        <v>35</v>
      </c>
      <c r="Z177" t="n">
        <v>17</v>
      </c>
      <c r="AA177" t="n">
        <v>41</v>
      </c>
      <c r="AB177" t="n">
        <v>19</v>
      </c>
      <c r="AC177" t="n">
        <v>27</v>
      </c>
      <c r="AD177" t="n">
        <v>13</v>
      </c>
      <c r="AE177" t="n">
        <v>2</v>
      </c>
      <c r="AF177" t="n">
        <v>4.3</v>
      </c>
      <c r="AG177" t="n">
        <v>30.3</v>
      </c>
      <c r="AH177" t="n">
        <v>0</v>
      </c>
      <c r="AI177" t="n">
        <v>5.8</v>
      </c>
      <c r="AJ177" t="n">
        <v>2.4</v>
      </c>
      <c r="AK177" t="n">
        <v>5.1</v>
      </c>
      <c r="AL177" t="n">
        <v>3.2</v>
      </c>
      <c r="AM177" t="n">
        <v>3.4</v>
      </c>
      <c r="AN177" t="n">
        <v>2.2</v>
      </c>
      <c r="AO177" t="n">
        <v>1</v>
      </c>
    </row>
    <row r="178">
      <c r="A178" s="50" t="s">
        <v>311</v>
      </c>
      <c r="B178" t="n">
        <v>170</v>
      </c>
      <c r="C178" t="n">
        <v>187</v>
      </c>
      <c r="D178" t="n">
        <v>172</v>
      </c>
      <c r="E178" t="n">
        <v>215</v>
      </c>
      <c r="F178" t="n">
        <v>192</v>
      </c>
      <c r="G178" t="n">
        <v>201</v>
      </c>
      <c r="H178" t="n">
        <v>214</v>
      </c>
      <c r="I178" t="n">
        <v>215</v>
      </c>
      <c r="J178" t="n">
        <v>96</v>
      </c>
      <c r="K178" t="n">
        <v>207</v>
      </c>
      <c r="L178" t="n">
        <v>40.6</v>
      </c>
      <c r="M178" t="n">
        <v>44</v>
      </c>
      <c r="N178" t="n">
        <v>39.7</v>
      </c>
      <c r="O178" t="n">
        <v>49.1</v>
      </c>
      <c r="P178" t="n">
        <v>43.4</v>
      </c>
      <c r="Q178" t="n">
        <v>44.9</v>
      </c>
      <c r="R178" t="n">
        <v>47.1</v>
      </c>
      <c r="S178" t="n">
        <v>46.2</v>
      </c>
      <c r="T178" t="n">
        <v>20.4</v>
      </c>
      <c r="U178" t="n">
        <v>43.3</v>
      </c>
      <c r="V178" t="n">
        <v>855</v>
      </c>
      <c r="W178" t="n">
        <v>929</v>
      </c>
      <c r="X178" t="n">
        <v>982</v>
      </c>
      <c r="Y178" t="n">
        <v>907</v>
      </c>
      <c r="Z178" t="n">
        <v>715</v>
      </c>
      <c r="AA178" t="n">
        <v>960</v>
      </c>
      <c r="AB178" t="n">
        <v>769</v>
      </c>
      <c r="AC178" t="n">
        <v>785</v>
      </c>
      <c r="AD178" t="n">
        <v>508</v>
      </c>
      <c r="AE178" t="n">
        <v>981</v>
      </c>
      <c r="AF178" t="n">
        <v>5</v>
      </c>
      <c r="AG178" t="n">
        <v>5</v>
      </c>
      <c r="AH178" t="n">
        <v>5.7</v>
      </c>
      <c r="AI178" t="n">
        <v>4.2</v>
      </c>
      <c r="AJ178" t="n">
        <v>3.7</v>
      </c>
      <c r="AK178" t="n">
        <v>4.8</v>
      </c>
      <c r="AL178" t="n">
        <v>3.6</v>
      </c>
      <c r="AM178" t="n">
        <v>3.7</v>
      </c>
      <c r="AN178" t="n">
        <v>5.3</v>
      </c>
      <c r="AO178" t="n">
        <v>4.7</v>
      </c>
    </row>
    <row r="179">
      <c r="A179" s="50" t="s">
        <v>312</v>
      </c>
      <c r="B179" t="n">
        <v>61</v>
      </c>
      <c r="C179" t="n">
        <v>70</v>
      </c>
      <c r="D179" t="n">
        <v>89</v>
      </c>
      <c r="E179" t="n">
        <v>83</v>
      </c>
      <c r="F179" t="n">
        <v>85</v>
      </c>
      <c r="G179" t="n">
        <v>80</v>
      </c>
      <c r="H179" t="n">
        <v>84</v>
      </c>
      <c r="I179" t="n">
        <v>87</v>
      </c>
      <c r="J179" t="n">
        <v>30</v>
      </c>
      <c r="K179" t="n">
        <v>64</v>
      </c>
      <c r="L179" t="n">
        <v>14.6</v>
      </c>
      <c r="M179" t="n">
        <v>16.5</v>
      </c>
      <c r="N179" t="n">
        <v>20.5</v>
      </c>
      <c r="O179" t="n">
        <v>19</v>
      </c>
      <c r="P179" t="n">
        <v>19.2</v>
      </c>
      <c r="Q179" t="n">
        <v>17.9</v>
      </c>
      <c r="R179" t="n">
        <v>18.5</v>
      </c>
      <c r="S179" t="n">
        <v>18.7</v>
      </c>
      <c r="T179" t="n">
        <v>6.4</v>
      </c>
      <c r="U179" t="n">
        <v>13.4</v>
      </c>
      <c r="V179" t="n">
        <v>319</v>
      </c>
      <c r="W179" t="n">
        <v>364</v>
      </c>
      <c r="X179" t="n">
        <v>545</v>
      </c>
      <c r="Y179" t="n">
        <v>398</v>
      </c>
      <c r="Z179" t="n">
        <v>528</v>
      </c>
      <c r="AA179" t="n">
        <v>245</v>
      </c>
      <c r="AB179" t="n">
        <v>312</v>
      </c>
      <c r="AC179" t="n">
        <v>392</v>
      </c>
      <c r="AD179" t="n">
        <v>130</v>
      </c>
      <c r="AE179" t="n">
        <v>324</v>
      </c>
      <c r="AF179" t="n">
        <v>5.2</v>
      </c>
      <c r="AG179" t="n">
        <v>5.2</v>
      </c>
      <c r="AH179" t="n">
        <v>6.1</v>
      </c>
      <c r="AI179" t="n">
        <v>4.8</v>
      </c>
      <c r="AJ179" t="n">
        <v>6.2</v>
      </c>
      <c r="AK179" t="n">
        <v>3.1</v>
      </c>
      <c r="AL179" t="n">
        <v>3.7</v>
      </c>
      <c r="AM179" t="n">
        <v>4.5</v>
      </c>
      <c r="AN179" t="n">
        <v>4.3</v>
      </c>
      <c r="AO179" t="n">
        <v>5.1</v>
      </c>
    </row>
    <row r="180">
      <c r="A180" s="50" t="s">
        <v>313</v>
      </c>
      <c r="B180" t="n">
        <v>2626</v>
      </c>
      <c r="C180" t="n">
        <v>2663</v>
      </c>
      <c r="D180" t="n">
        <v>2572</v>
      </c>
      <c r="E180" t="n">
        <v>2744</v>
      </c>
      <c r="F180" t="n">
        <v>2693</v>
      </c>
      <c r="G180" t="n">
        <v>2554</v>
      </c>
      <c r="H180" t="n">
        <v>2812</v>
      </c>
      <c r="I180" t="n">
        <v>2833</v>
      </c>
      <c r="J180" t="n">
        <v>2256</v>
      </c>
      <c r="K180" t="n">
        <v>2436</v>
      </c>
      <c r="L180" t="n">
        <v>60.5</v>
      </c>
      <c r="M180" t="n">
        <v>61.2</v>
      </c>
      <c r="N180" t="n">
        <v>58.8</v>
      </c>
      <c r="O180" t="n">
        <v>62.3</v>
      </c>
      <c r="P180" t="n">
        <v>60.8</v>
      </c>
      <c r="Q180" t="n">
        <v>57.4</v>
      </c>
      <c r="R180" t="n">
        <v>63</v>
      </c>
      <c r="S180" t="n">
        <v>63.1</v>
      </c>
      <c r="T180" t="n">
        <v>50.2</v>
      </c>
      <c r="U180" t="n">
        <v>54</v>
      </c>
      <c r="V180" t="n">
        <v>8832</v>
      </c>
      <c r="W180" t="n">
        <v>9553</v>
      </c>
      <c r="X180" t="n">
        <v>9023</v>
      </c>
      <c r="Y180" t="n">
        <v>8316</v>
      </c>
      <c r="Z180" t="n">
        <v>8137</v>
      </c>
      <c r="AA180" t="n">
        <v>6852</v>
      </c>
      <c r="AB180" t="n">
        <v>7722</v>
      </c>
      <c r="AC180" t="n">
        <v>7367</v>
      </c>
      <c r="AD180" t="n">
        <v>6012</v>
      </c>
      <c r="AE180" t="n">
        <v>7244</v>
      </c>
      <c r="AF180" t="n">
        <v>3.4</v>
      </c>
      <c r="AG180" t="n">
        <v>3.6</v>
      </c>
      <c r="AH180" t="n">
        <v>3.5</v>
      </c>
      <c r="AI180" t="n">
        <v>3</v>
      </c>
      <c r="AJ180" t="n">
        <v>3</v>
      </c>
      <c r="AK180" t="n">
        <v>2.7</v>
      </c>
      <c r="AL180" t="n">
        <v>2.7</v>
      </c>
      <c r="AM180" t="n">
        <v>2.6</v>
      </c>
      <c r="AN180" t="n">
        <v>2.7</v>
      </c>
      <c r="AO180" t="n">
        <v>3</v>
      </c>
    </row>
    <row r="181">
      <c r="A181" s="50" t="s">
        <v>314</v>
      </c>
      <c r="B181" t="n">
        <v>364</v>
      </c>
      <c r="C181" t="n">
        <v>361</v>
      </c>
      <c r="D181" t="n">
        <v>357</v>
      </c>
      <c r="E181" t="n">
        <v>385</v>
      </c>
      <c r="F181" t="n">
        <v>356</v>
      </c>
      <c r="G181" t="n">
        <v>321</v>
      </c>
      <c r="H181" t="n">
        <v>356</v>
      </c>
      <c r="I181" t="n">
        <v>380</v>
      </c>
      <c r="J181" t="n">
        <v>193</v>
      </c>
      <c r="K181" t="n">
        <v>270</v>
      </c>
      <c r="L181" t="n">
        <v>8.4</v>
      </c>
      <c r="M181" t="n">
        <v>8.3</v>
      </c>
      <c r="N181" t="n">
        <v>8.2</v>
      </c>
      <c r="O181" t="n">
        <v>8.7</v>
      </c>
      <c r="P181" t="n">
        <v>8</v>
      </c>
      <c r="Q181" t="n">
        <v>7.2</v>
      </c>
      <c r="R181" t="n">
        <v>8</v>
      </c>
      <c r="S181" t="n">
        <v>8.5</v>
      </c>
      <c r="T181" t="n">
        <v>4.3</v>
      </c>
      <c r="U181" t="n">
        <v>6</v>
      </c>
      <c r="V181" t="n">
        <v>1649</v>
      </c>
      <c r="W181" t="n">
        <v>1767</v>
      </c>
      <c r="X181" t="n">
        <v>1680</v>
      </c>
      <c r="Y181" t="n">
        <v>1674</v>
      </c>
      <c r="Z181" t="n">
        <v>1472</v>
      </c>
      <c r="AA181" t="n">
        <v>1102</v>
      </c>
      <c r="AB181" t="n">
        <v>1342</v>
      </c>
      <c r="AC181" t="n">
        <v>1472</v>
      </c>
      <c r="AD181" t="n">
        <v>721</v>
      </c>
      <c r="AE181" t="n">
        <v>1092</v>
      </c>
      <c r="AF181" t="n">
        <v>4.5</v>
      </c>
      <c r="AG181" t="n">
        <v>4.9</v>
      </c>
      <c r="AH181" t="n">
        <v>4.7</v>
      </c>
      <c r="AI181" t="n">
        <v>4.3</v>
      </c>
      <c r="AJ181" t="n">
        <v>4.1</v>
      </c>
      <c r="AK181" t="n">
        <v>3.4</v>
      </c>
      <c r="AL181" t="n">
        <v>3.8</v>
      </c>
      <c r="AM181" t="n">
        <v>3.9</v>
      </c>
      <c r="AN181" t="n">
        <v>3.7</v>
      </c>
      <c r="AO181" t="n">
        <v>4</v>
      </c>
    </row>
    <row r="182">
      <c r="A182" s="50" t="s">
        <v>315</v>
      </c>
      <c r="B182" t="n">
        <v>311</v>
      </c>
      <c r="C182" t="n">
        <v>376</v>
      </c>
      <c r="D182" t="n">
        <v>402</v>
      </c>
      <c r="E182" t="n">
        <v>389</v>
      </c>
      <c r="F182" t="n">
        <v>396</v>
      </c>
      <c r="G182" t="n">
        <v>386</v>
      </c>
      <c r="H182" t="n">
        <v>454</v>
      </c>
      <c r="I182" t="n">
        <v>449</v>
      </c>
      <c r="J182" t="n">
        <v>735</v>
      </c>
      <c r="K182" t="n">
        <v>525</v>
      </c>
      <c r="L182" t="n">
        <v>7.2</v>
      </c>
      <c r="M182" t="n">
        <v>8.6</v>
      </c>
      <c r="N182" t="n">
        <v>9.2</v>
      </c>
      <c r="O182" t="n">
        <v>8.8</v>
      </c>
      <c r="P182" t="n">
        <v>8.9</v>
      </c>
      <c r="Q182" t="n">
        <v>8.7</v>
      </c>
      <c r="R182" t="n">
        <v>10.2</v>
      </c>
      <c r="S182" t="n">
        <v>10</v>
      </c>
      <c r="T182" t="n">
        <v>16.4</v>
      </c>
      <c r="U182" t="n">
        <v>11.6</v>
      </c>
      <c r="V182" t="n">
        <v>777</v>
      </c>
      <c r="W182" t="n">
        <v>890</v>
      </c>
      <c r="X182" t="n">
        <v>1441</v>
      </c>
      <c r="Y182" t="n">
        <v>830</v>
      </c>
      <c r="Z182" t="n">
        <v>880</v>
      </c>
      <c r="AA182" t="n">
        <v>857</v>
      </c>
      <c r="AB182" t="n">
        <v>1093</v>
      </c>
      <c r="AC182" t="n">
        <v>944</v>
      </c>
      <c r="AD182" t="n">
        <v>1905</v>
      </c>
      <c r="AE182" t="n">
        <v>1236</v>
      </c>
      <c r="AF182" t="n">
        <v>2.5</v>
      </c>
      <c r="AG182" t="n">
        <v>2.4</v>
      </c>
      <c r="AH182" t="n">
        <v>3.6</v>
      </c>
      <c r="AI182" t="n">
        <v>2.1</v>
      </c>
      <c r="AJ182" t="n">
        <v>2.2</v>
      </c>
      <c r="AK182" t="n">
        <v>2.2</v>
      </c>
      <c r="AL182" t="n">
        <v>2.4</v>
      </c>
      <c r="AM182" t="n">
        <v>2.1</v>
      </c>
      <c r="AN182" t="n">
        <v>2.6</v>
      </c>
      <c r="AO182" t="n">
        <v>2.4</v>
      </c>
    </row>
    <row r="183">
      <c r="A183" s="50" t="s">
        <v>316</v>
      </c>
      <c r="B183" t="n">
        <v>395</v>
      </c>
      <c r="C183" t="n">
        <v>377</v>
      </c>
      <c r="D183" t="n">
        <v>373</v>
      </c>
      <c r="E183" t="n">
        <v>380</v>
      </c>
      <c r="F183" t="n">
        <v>459</v>
      </c>
      <c r="G183" t="n">
        <v>408</v>
      </c>
      <c r="H183" t="n">
        <v>432</v>
      </c>
      <c r="I183" t="n">
        <v>393</v>
      </c>
      <c r="J183" t="n">
        <v>318</v>
      </c>
      <c r="K183" t="n">
        <v>397</v>
      </c>
      <c r="L183" t="n">
        <v>9.1</v>
      </c>
      <c r="M183" t="n">
        <v>8.7</v>
      </c>
      <c r="N183" t="n">
        <v>8.5</v>
      </c>
      <c r="O183" t="n">
        <v>8.6</v>
      </c>
      <c r="P183" t="n">
        <v>10.4</v>
      </c>
      <c r="Q183" t="n">
        <v>9.2</v>
      </c>
      <c r="R183" t="n">
        <v>9.7</v>
      </c>
      <c r="S183" t="n">
        <v>8.8</v>
      </c>
      <c r="T183" t="n">
        <v>7.1</v>
      </c>
      <c r="U183" t="n">
        <v>8.8</v>
      </c>
      <c r="V183" t="n">
        <v>1210</v>
      </c>
      <c r="W183" t="n">
        <v>1241</v>
      </c>
      <c r="X183" t="n">
        <v>1125</v>
      </c>
      <c r="Y183" t="n">
        <v>1275</v>
      </c>
      <c r="Z183" t="n">
        <v>1507</v>
      </c>
      <c r="AA183" t="n">
        <v>1097</v>
      </c>
      <c r="AB183" t="n">
        <v>1206</v>
      </c>
      <c r="AC183" t="n">
        <v>972</v>
      </c>
      <c r="AD183" t="n">
        <v>839</v>
      </c>
      <c r="AE183" t="n">
        <v>1049</v>
      </c>
      <c r="AF183" t="n">
        <v>3.1</v>
      </c>
      <c r="AG183" t="n">
        <v>3.3</v>
      </c>
      <c r="AH183" t="n">
        <v>3</v>
      </c>
      <c r="AI183" t="n">
        <v>3.4</v>
      </c>
      <c r="AJ183" t="n">
        <v>3.3</v>
      </c>
      <c r="AK183" t="n">
        <v>2.7</v>
      </c>
      <c r="AL183" t="n">
        <v>2.8</v>
      </c>
      <c r="AM183" t="n">
        <v>2.5</v>
      </c>
      <c r="AN183" t="n">
        <v>2.6</v>
      </c>
      <c r="AO183" t="n">
        <v>2.6</v>
      </c>
    </row>
    <row r="184">
      <c r="A184" s="50" t="s">
        <v>317</v>
      </c>
      <c r="B184" t="n">
        <v>1157</v>
      </c>
      <c r="C184" t="n">
        <v>1125</v>
      </c>
      <c r="D184" t="n">
        <v>1046</v>
      </c>
      <c r="E184" t="n">
        <v>1169</v>
      </c>
      <c r="F184" t="n">
        <v>1108</v>
      </c>
      <c r="G184" t="n">
        <v>1096</v>
      </c>
      <c r="H184" t="n">
        <v>1164</v>
      </c>
      <c r="I184" t="n">
        <v>1200</v>
      </c>
      <c r="J184" t="n">
        <v>751</v>
      </c>
      <c r="K184" t="n">
        <v>954</v>
      </c>
      <c r="L184" t="n">
        <v>26.7</v>
      </c>
      <c r="M184" t="n">
        <v>25.8</v>
      </c>
      <c r="N184" t="n">
        <v>23.9</v>
      </c>
      <c r="O184" t="n">
        <v>26.6</v>
      </c>
      <c r="P184" t="n">
        <v>25</v>
      </c>
      <c r="Q184" t="n">
        <v>24.6</v>
      </c>
      <c r="R184" t="n">
        <v>26.1</v>
      </c>
      <c r="S184" t="n">
        <v>26.7</v>
      </c>
      <c r="T184" t="n">
        <v>16.7</v>
      </c>
      <c r="U184" t="n">
        <v>21.1</v>
      </c>
      <c r="V184" t="n">
        <v>3596</v>
      </c>
      <c r="W184" t="n">
        <v>3727</v>
      </c>
      <c r="X184" t="n">
        <v>3471</v>
      </c>
      <c r="Y184" t="n">
        <v>3117</v>
      </c>
      <c r="Z184" t="n">
        <v>3052</v>
      </c>
      <c r="AA184" t="n">
        <v>2904</v>
      </c>
      <c r="AB184" t="n">
        <v>2969</v>
      </c>
      <c r="AC184" t="n">
        <v>2895</v>
      </c>
      <c r="AD184" t="n">
        <v>1899</v>
      </c>
      <c r="AE184" t="n">
        <v>2874</v>
      </c>
      <c r="AF184" t="n">
        <v>3.1</v>
      </c>
      <c r="AG184" t="n">
        <v>3.3</v>
      </c>
      <c r="AH184" t="n">
        <v>3.3</v>
      </c>
      <c r="AI184" t="n">
        <v>2.7</v>
      </c>
      <c r="AJ184" t="n">
        <v>2.8</v>
      </c>
      <c r="AK184" t="n">
        <v>2.6</v>
      </c>
      <c r="AL184" t="n">
        <v>2.6</v>
      </c>
      <c r="AM184" t="n">
        <v>2.4</v>
      </c>
      <c r="AN184" t="n">
        <v>2.5</v>
      </c>
      <c r="AO184" t="n">
        <v>3</v>
      </c>
    </row>
    <row r="185">
      <c r="A185" s="50" t="s">
        <v>318</v>
      </c>
      <c r="B185" t="n">
        <v>399</v>
      </c>
      <c r="C185" t="n">
        <v>424</v>
      </c>
      <c r="D185" t="n">
        <v>394</v>
      </c>
      <c r="E185" t="n">
        <v>421</v>
      </c>
      <c r="F185" t="n">
        <v>374</v>
      </c>
      <c r="G185" t="n">
        <v>343</v>
      </c>
      <c r="H185" t="n">
        <v>406</v>
      </c>
      <c r="I185" t="n">
        <v>411</v>
      </c>
      <c r="J185" t="n">
        <v>259</v>
      </c>
      <c r="K185" t="n">
        <v>290</v>
      </c>
      <c r="L185" t="n">
        <v>9.2</v>
      </c>
      <c r="M185" t="n">
        <v>9.7</v>
      </c>
      <c r="N185" t="n">
        <v>9</v>
      </c>
      <c r="O185" t="n">
        <v>9.6</v>
      </c>
      <c r="P185" t="n">
        <v>8.4</v>
      </c>
      <c r="Q185" t="n">
        <v>7.7</v>
      </c>
      <c r="R185" t="n">
        <v>9.1</v>
      </c>
      <c r="S185" t="n">
        <v>9.2</v>
      </c>
      <c r="T185" t="n">
        <v>5.8</v>
      </c>
      <c r="U185" t="n">
        <v>6.4</v>
      </c>
      <c r="V185" t="n">
        <v>1600</v>
      </c>
      <c r="W185" t="n">
        <v>1928</v>
      </c>
      <c r="X185" t="n">
        <v>1306</v>
      </c>
      <c r="Y185" t="n">
        <v>1420</v>
      </c>
      <c r="Z185" t="n">
        <v>1226</v>
      </c>
      <c r="AA185" t="n">
        <v>892</v>
      </c>
      <c r="AB185" t="n">
        <v>1112</v>
      </c>
      <c r="AC185" t="n">
        <v>1084</v>
      </c>
      <c r="AD185" t="n">
        <v>648</v>
      </c>
      <c r="AE185" t="n">
        <v>993</v>
      </c>
      <c r="AF185" t="n">
        <v>4</v>
      </c>
      <c r="AG185" t="n">
        <v>4.5</v>
      </c>
      <c r="AH185" t="n">
        <v>3.3</v>
      </c>
      <c r="AI185" t="n">
        <v>3.4</v>
      </c>
      <c r="AJ185" t="n">
        <v>3.3</v>
      </c>
      <c r="AK185" t="n">
        <v>2.6</v>
      </c>
      <c r="AL185" t="n">
        <v>2.7</v>
      </c>
      <c r="AM185" t="n">
        <v>2.6</v>
      </c>
      <c r="AN185" t="n">
        <v>2.5</v>
      </c>
      <c r="AO185" t="n">
        <v>3.4</v>
      </c>
    </row>
    <row r="186">
      <c r="A186" s="50" t="s">
        <v>319</v>
      </c>
      <c r="B186" t="n">
        <v>3008</v>
      </c>
      <c r="C186" t="n">
        <v>3069</v>
      </c>
      <c r="D186" t="n">
        <v>2956</v>
      </c>
      <c r="E186" t="n">
        <v>3106</v>
      </c>
      <c r="F186" t="n">
        <v>3028</v>
      </c>
      <c r="G186" t="n">
        <v>2843</v>
      </c>
      <c r="H186" t="n">
        <v>3102</v>
      </c>
      <c r="I186" t="n">
        <v>3155</v>
      </c>
      <c r="J186" t="n">
        <v>2511</v>
      </c>
      <c r="K186" t="n">
        <v>2691</v>
      </c>
      <c r="L186" t="n">
        <v>56.6</v>
      </c>
      <c r="M186" t="n">
        <v>57.6</v>
      </c>
      <c r="N186" t="n">
        <v>55.3</v>
      </c>
      <c r="O186" t="n">
        <v>57.8</v>
      </c>
      <c r="P186" t="n">
        <v>56</v>
      </c>
      <c r="Q186" t="n">
        <v>52.4</v>
      </c>
      <c r="R186" t="n">
        <v>57</v>
      </c>
      <c r="S186" t="n">
        <v>57.7</v>
      </c>
      <c r="T186" t="n">
        <v>45.9</v>
      </c>
      <c r="U186" t="n">
        <v>49.1</v>
      </c>
      <c r="V186" t="n">
        <v>9426</v>
      </c>
      <c r="W186" t="n">
        <v>10185</v>
      </c>
      <c r="X186" t="n">
        <v>9613</v>
      </c>
      <c r="Y186" t="n">
        <v>9667</v>
      </c>
      <c r="Z186" t="n">
        <v>8620</v>
      </c>
      <c r="AA186" t="n">
        <v>7382</v>
      </c>
      <c r="AB186" t="n">
        <v>8119</v>
      </c>
      <c r="AC186" t="n">
        <v>7983</v>
      </c>
      <c r="AD186" t="n">
        <v>6315</v>
      </c>
      <c r="AE186" t="n">
        <v>7662</v>
      </c>
      <c r="AF186" t="n">
        <v>3.1</v>
      </c>
      <c r="AG186" t="n">
        <v>3.3</v>
      </c>
      <c r="AH186" t="n">
        <v>3.3</v>
      </c>
      <c r="AI186" t="n">
        <v>3.1</v>
      </c>
      <c r="AJ186" t="n">
        <v>2.8</v>
      </c>
      <c r="AK186" t="n">
        <v>2.6</v>
      </c>
      <c r="AL186" t="n">
        <v>2.6</v>
      </c>
      <c r="AM186" t="n">
        <v>2.5</v>
      </c>
      <c r="AN186" t="n">
        <v>2.5</v>
      </c>
      <c r="AO186" t="n">
        <v>2.8</v>
      </c>
    </row>
    <row r="187">
      <c r="A187" s="50" t="s">
        <v>320</v>
      </c>
      <c r="B187" t="n">
        <v>526</v>
      </c>
      <c r="C187" t="n">
        <v>513</v>
      </c>
      <c r="D187" t="n">
        <v>509</v>
      </c>
      <c r="E187" t="n">
        <v>551</v>
      </c>
      <c r="F187" t="n">
        <v>516</v>
      </c>
      <c r="G187" t="n">
        <v>451</v>
      </c>
      <c r="H187" t="n">
        <v>485</v>
      </c>
      <c r="I187" t="n">
        <v>530</v>
      </c>
      <c r="J187" t="n">
        <v>270</v>
      </c>
      <c r="K187" t="n">
        <v>390</v>
      </c>
      <c r="L187" t="n">
        <v>9.9</v>
      </c>
      <c r="M187" t="n">
        <v>9.6</v>
      </c>
      <c r="N187" t="n">
        <v>9.5</v>
      </c>
      <c r="O187" t="n">
        <v>10.3</v>
      </c>
      <c r="P187" t="n">
        <v>9.5</v>
      </c>
      <c r="Q187" t="n">
        <v>8.3</v>
      </c>
      <c r="R187" t="n">
        <v>8.9</v>
      </c>
      <c r="S187" t="n">
        <v>9.7</v>
      </c>
      <c r="T187" t="n">
        <v>4.9</v>
      </c>
      <c r="U187" t="n">
        <v>7.1</v>
      </c>
      <c r="V187" t="n">
        <v>1960</v>
      </c>
      <c r="W187" t="n">
        <v>2009</v>
      </c>
      <c r="X187" t="n">
        <v>2011</v>
      </c>
      <c r="Y187" t="n">
        <v>2018</v>
      </c>
      <c r="Z187" t="n">
        <v>1765</v>
      </c>
      <c r="AA187" t="n">
        <v>1306</v>
      </c>
      <c r="AB187" t="n">
        <v>1561</v>
      </c>
      <c r="AC187" t="n">
        <v>1844</v>
      </c>
      <c r="AD187" t="n">
        <v>835</v>
      </c>
      <c r="AE187" t="n">
        <v>1335</v>
      </c>
      <c r="AF187" t="n">
        <v>3.7</v>
      </c>
      <c r="AG187" t="n">
        <v>3.9</v>
      </c>
      <c r="AH187" t="n">
        <v>4</v>
      </c>
      <c r="AI187" t="n">
        <v>3.7</v>
      </c>
      <c r="AJ187" t="n">
        <v>3.4</v>
      </c>
      <c r="AK187" t="n">
        <v>2.9</v>
      </c>
      <c r="AL187" t="n">
        <v>3.2</v>
      </c>
      <c r="AM187" t="n">
        <v>3.5</v>
      </c>
      <c r="AN187" t="n">
        <v>3.1</v>
      </c>
      <c r="AO187" t="n">
        <v>3.4</v>
      </c>
    </row>
    <row r="188">
      <c r="A188" s="50" t="s">
        <v>321</v>
      </c>
      <c r="B188" t="n">
        <v>453</v>
      </c>
      <c r="C188" t="n">
        <v>494</v>
      </c>
      <c r="D188" t="n">
        <v>519</v>
      </c>
      <c r="E188" t="n">
        <v>483</v>
      </c>
      <c r="F188" t="n">
        <v>454</v>
      </c>
      <c r="G188" t="n">
        <v>457</v>
      </c>
      <c r="H188" t="n">
        <v>531</v>
      </c>
      <c r="I188" t="n">
        <v>521</v>
      </c>
      <c r="J188" t="n">
        <v>821</v>
      </c>
      <c r="K188" t="n">
        <v>578</v>
      </c>
      <c r="L188" t="n">
        <v>8.5</v>
      </c>
      <c r="M188" t="n">
        <v>9.3</v>
      </c>
      <c r="N188" t="n">
        <v>9.7</v>
      </c>
      <c r="O188" t="n">
        <v>9</v>
      </c>
      <c r="P188" t="n">
        <v>8.4</v>
      </c>
      <c r="Q188" t="n">
        <v>8.4</v>
      </c>
      <c r="R188" t="n">
        <v>9.8</v>
      </c>
      <c r="S188" t="n">
        <v>9.5</v>
      </c>
      <c r="T188" t="n">
        <v>15</v>
      </c>
      <c r="U188" t="n">
        <v>10.5</v>
      </c>
      <c r="V188" t="n">
        <v>950</v>
      </c>
      <c r="W188" t="n">
        <v>1028</v>
      </c>
      <c r="X188" t="n">
        <v>1569</v>
      </c>
      <c r="Y188" t="n">
        <v>959</v>
      </c>
      <c r="Z188" t="n">
        <v>930</v>
      </c>
      <c r="AA188" t="n">
        <v>917</v>
      </c>
      <c r="AB188" t="n">
        <v>1160</v>
      </c>
      <c r="AC188" t="n">
        <v>1041</v>
      </c>
      <c r="AD188" t="n">
        <v>1973</v>
      </c>
      <c r="AE188" t="n">
        <v>1320</v>
      </c>
      <c r="AF188" t="n">
        <v>2.1</v>
      </c>
      <c r="AG188" t="n">
        <v>2.1</v>
      </c>
      <c r="AH188" t="n">
        <v>3</v>
      </c>
      <c r="AI188" t="n">
        <v>2</v>
      </c>
      <c r="AJ188" t="n">
        <v>2</v>
      </c>
      <c r="AK188" t="n">
        <v>2</v>
      </c>
      <c r="AL188" t="n">
        <v>2.2</v>
      </c>
      <c r="AM188" t="n">
        <v>2</v>
      </c>
      <c r="AN188" t="n">
        <v>2.4</v>
      </c>
      <c r="AO188" t="n">
        <v>2.3</v>
      </c>
    </row>
    <row r="189">
      <c r="A189" s="50" t="s">
        <v>322</v>
      </c>
      <c r="B189" t="n">
        <v>405</v>
      </c>
      <c r="C189" t="n">
        <v>398</v>
      </c>
      <c r="D189" t="n">
        <v>390</v>
      </c>
      <c r="E189" t="n">
        <v>398</v>
      </c>
      <c r="F189" t="n">
        <v>472</v>
      </c>
      <c r="G189" t="n">
        <v>418</v>
      </c>
      <c r="H189" t="n">
        <v>444</v>
      </c>
      <c r="I189" t="n">
        <v>406</v>
      </c>
      <c r="J189" t="n">
        <v>337</v>
      </c>
      <c r="K189" t="n">
        <v>400</v>
      </c>
      <c r="L189" t="n">
        <v>7.6</v>
      </c>
      <c r="M189" t="n">
        <v>7.5</v>
      </c>
      <c r="N189" t="n">
        <v>7.3</v>
      </c>
      <c r="O189" t="n">
        <v>7.4</v>
      </c>
      <c r="P189" t="n">
        <v>8.7</v>
      </c>
      <c r="Q189" t="n">
        <v>7.7</v>
      </c>
      <c r="R189" t="n">
        <v>8.2</v>
      </c>
      <c r="S189" t="n">
        <v>7.4</v>
      </c>
      <c r="T189" t="n">
        <v>6.2</v>
      </c>
      <c r="U189" t="n">
        <v>7.3</v>
      </c>
      <c r="V189" t="n">
        <v>1228</v>
      </c>
      <c r="W189" t="n">
        <v>1269</v>
      </c>
      <c r="X189" t="n">
        <v>1157</v>
      </c>
      <c r="Y189" t="n">
        <v>1309</v>
      </c>
      <c r="Z189" t="n">
        <v>1539</v>
      </c>
      <c r="AA189" t="n">
        <v>1124</v>
      </c>
      <c r="AB189" t="n">
        <v>1218</v>
      </c>
      <c r="AC189" t="n">
        <v>1009</v>
      </c>
      <c r="AD189" t="n">
        <v>874</v>
      </c>
      <c r="AE189" t="n">
        <v>1052</v>
      </c>
      <c r="AF189" t="n">
        <v>3</v>
      </c>
      <c r="AG189" t="n">
        <v>3.2</v>
      </c>
      <c r="AH189" t="n">
        <v>3</v>
      </c>
      <c r="AI189" t="n">
        <v>3.3</v>
      </c>
      <c r="AJ189" t="n">
        <v>3.3</v>
      </c>
      <c r="AK189" t="n">
        <v>2.7</v>
      </c>
      <c r="AL189" t="n">
        <v>2.7</v>
      </c>
      <c r="AM189" t="n">
        <v>2.5</v>
      </c>
      <c r="AN189" t="n">
        <v>2.6</v>
      </c>
      <c r="AO189" t="n">
        <v>2.6</v>
      </c>
    </row>
    <row r="190">
      <c r="A190" s="50" t="s">
        <v>323</v>
      </c>
      <c r="B190" t="n">
        <v>1211</v>
      </c>
      <c r="C190" t="n">
        <v>1214</v>
      </c>
      <c r="D190" t="n">
        <v>1112</v>
      </c>
      <c r="E190" t="n">
        <v>1236</v>
      </c>
      <c r="F190" t="n">
        <v>1199</v>
      </c>
      <c r="G190" t="n">
        <v>1153</v>
      </c>
      <c r="H190" t="n">
        <v>1219</v>
      </c>
      <c r="I190" t="n">
        <v>1267</v>
      </c>
      <c r="J190" t="n">
        <v>812</v>
      </c>
      <c r="K190" t="n">
        <v>1013</v>
      </c>
      <c r="L190" t="n">
        <v>22.8</v>
      </c>
      <c r="M190" t="n">
        <v>22.8</v>
      </c>
      <c r="N190" t="n">
        <v>20.8</v>
      </c>
      <c r="O190" t="n">
        <v>23</v>
      </c>
      <c r="P190" t="n">
        <v>22.2</v>
      </c>
      <c r="Q190" t="n">
        <v>21.3</v>
      </c>
      <c r="R190" t="n">
        <v>22.4</v>
      </c>
      <c r="S190" t="n">
        <v>23.2</v>
      </c>
      <c r="T190" t="n">
        <v>14.9</v>
      </c>
      <c r="U190" t="n">
        <v>18.5</v>
      </c>
      <c r="V190" t="n">
        <v>3673</v>
      </c>
      <c r="W190" t="n">
        <v>3919</v>
      </c>
      <c r="X190" t="n">
        <v>3538</v>
      </c>
      <c r="Y190" t="n">
        <v>3952</v>
      </c>
      <c r="Z190" t="n">
        <v>3151</v>
      </c>
      <c r="AA190" t="n">
        <v>3125</v>
      </c>
      <c r="AB190" t="n">
        <v>3048</v>
      </c>
      <c r="AC190" t="n">
        <v>2983</v>
      </c>
      <c r="AD190" t="n">
        <v>1981</v>
      </c>
      <c r="AE190" t="n">
        <v>2934</v>
      </c>
      <c r="AF190" t="n">
        <v>3</v>
      </c>
      <c r="AG190" t="n">
        <v>3.2</v>
      </c>
      <c r="AH190" t="n">
        <v>3.2</v>
      </c>
      <c r="AI190" t="n">
        <v>3.2</v>
      </c>
      <c r="AJ190" t="n">
        <v>2.6</v>
      </c>
      <c r="AK190" t="n">
        <v>2.7</v>
      </c>
      <c r="AL190" t="n">
        <v>2.5</v>
      </c>
      <c r="AM190" t="n">
        <v>2.4</v>
      </c>
      <c r="AN190" t="n">
        <v>2.4</v>
      </c>
      <c r="AO190" t="n">
        <v>2.9</v>
      </c>
    </row>
    <row r="191">
      <c r="A191" s="50" t="s">
        <v>324</v>
      </c>
      <c r="B191" t="n">
        <v>413</v>
      </c>
      <c r="C191" t="n">
        <v>450</v>
      </c>
      <c r="D191" t="n">
        <v>426</v>
      </c>
      <c r="E191" t="n">
        <v>438</v>
      </c>
      <c r="F191" t="n">
        <v>387</v>
      </c>
      <c r="G191" t="n">
        <v>364</v>
      </c>
      <c r="H191" t="n">
        <v>423</v>
      </c>
      <c r="I191" t="n">
        <v>431</v>
      </c>
      <c r="J191" t="n">
        <v>271</v>
      </c>
      <c r="K191" t="n">
        <v>310</v>
      </c>
      <c r="L191" t="n">
        <v>7.8</v>
      </c>
      <c r="M191" t="n">
        <v>8.4</v>
      </c>
      <c r="N191" t="n">
        <v>8</v>
      </c>
      <c r="O191" t="n">
        <v>8.2</v>
      </c>
      <c r="P191" t="n">
        <v>7.2</v>
      </c>
      <c r="Q191" t="n">
        <v>6.7</v>
      </c>
      <c r="R191" t="n">
        <v>7.8</v>
      </c>
      <c r="S191" t="n">
        <v>7.9</v>
      </c>
      <c r="T191" t="n">
        <v>5</v>
      </c>
      <c r="U191" t="n">
        <v>5.7</v>
      </c>
      <c r="V191" t="n">
        <v>1615</v>
      </c>
      <c r="W191" t="n">
        <v>1960</v>
      </c>
      <c r="X191" t="n">
        <v>1338</v>
      </c>
      <c r="Y191" t="n">
        <v>1429</v>
      </c>
      <c r="Z191" t="n">
        <v>1235</v>
      </c>
      <c r="AA191" t="n">
        <v>910</v>
      </c>
      <c r="AB191" t="n">
        <v>1132</v>
      </c>
      <c r="AC191" t="n">
        <v>1106</v>
      </c>
      <c r="AD191" t="n">
        <v>652</v>
      </c>
      <c r="AE191" t="n">
        <v>1021</v>
      </c>
      <c r="AF191" t="n">
        <v>3.9</v>
      </c>
      <c r="AG191" t="n">
        <v>4.4</v>
      </c>
      <c r="AH191" t="n">
        <v>3.1</v>
      </c>
      <c r="AI191" t="n">
        <v>3.3</v>
      </c>
      <c r="AJ191" t="n">
        <v>3.2</v>
      </c>
      <c r="AK191" t="n">
        <v>2.5</v>
      </c>
      <c r="AL191" t="n">
        <v>2.7</v>
      </c>
      <c r="AM191" t="n">
        <v>2.6</v>
      </c>
      <c r="AN191" t="n">
        <v>2.4</v>
      </c>
      <c r="AO191" t="n">
        <v>3.3</v>
      </c>
    </row>
    <row r="192">
      <c r="A192" s="50" t="s">
        <v>325</v>
      </c>
      <c r="B192" t="n">
        <v>0</v>
      </c>
      <c r="C192" t="n">
        <v>1</v>
      </c>
      <c r="D192" t="n">
        <v>0</v>
      </c>
      <c r="E192" t="n">
        <v>0</v>
      </c>
      <c r="F192" t="n">
        <v>0</v>
      </c>
      <c r="G192" t="n">
        <v>0</v>
      </c>
      <c r="H192" t="n">
        <v>1</v>
      </c>
      <c r="I192" t="n">
        <v>2</v>
      </c>
      <c r="J192" t="n">
        <v>0</v>
      </c>
      <c r="K192" t="n">
        <v>0</v>
      </c>
      <c r="L192" t="n">
        <v>0</v>
      </c>
      <c r="M192" t="n">
        <v>0.7</v>
      </c>
      <c r="N192" t="n">
        <v>0</v>
      </c>
      <c r="O192" t="n">
        <v>0</v>
      </c>
      <c r="P192" t="n">
        <v>0</v>
      </c>
      <c r="Q192" t="n">
        <v>0</v>
      </c>
      <c r="R192" t="n">
        <v>0.7</v>
      </c>
      <c r="S192" t="n">
        <v>1.3</v>
      </c>
      <c r="T192" t="n">
        <v>0</v>
      </c>
      <c r="U192" t="n">
        <v>0</v>
      </c>
      <c r="V192" t="n">
        <v>0</v>
      </c>
      <c r="W192" t="n">
        <v>1</v>
      </c>
      <c r="X192" t="n">
        <v>0</v>
      </c>
      <c r="Y192" t="n">
        <v>0</v>
      </c>
      <c r="Z192" t="n">
        <v>0</v>
      </c>
      <c r="AA192" t="n">
        <v>0</v>
      </c>
      <c r="AB192" t="n">
        <v>3</v>
      </c>
      <c r="AC192" t="n">
        <v>9</v>
      </c>
      <c r="AD192" t="n">
        <v>0</v>
      </c>
      <c r="AE192" t="n">
        <v>0</v>
      </c>
      <c r="AF192" t="n">
        <v>0</v>
      </c>
      <c r="AG192" t="n">
        <v>1</v>
      </c>
      <c r="AH192" t="n">
        <v>0</v>
      </c>
      <c r="AI192" t="n">
        <v>0</v>
      </c>
      <c r="AJ192" t="n">
        <v>0</v>
      </c>
      <c r="AK192" t="n">
        <v>0</v>
      </c>
      <c r="AL192" t="n">
        <v>3</v>
      </c>
      <c r="AM192" t="n">
        <v>4.5</v>
      </c>
      <c r="AN192" t="n">
        <v>0</v>
      </c>
      <c r="AO192" t="n">
        <v>0</v>
      </c>
    </row>
    <row r="193">
      <c r="A193" s="50" t="s">
        <v>326</v>
      </c>
      <c r="B193" t="n">
        <v>0</v>
      </c>
      <c r="C193" t="n">
        <v>2</v>
      </c>
      <c r="D193" t="n">
        <v>1</v>
      </c>
      <c r="E193" t="n">
        <v>0</v>
      </c>
      <c r="F193" t="n">
        <v>0</v>
      </c>
      <c r="G193" t="n">
        <v>0</v>
      </c>
      <c r="H193" t="n">
        <v>0</v>
      </c>
      <c r="I193" t="n">
        <v>1</v>
      </c>
      <c r="J193" t="n">
        <v>2</v>
      </c>
      <c r="K193" t="n">
        <v>0</v>
      </c>
      <c r="L193" t="n">
        <v>0</v>
      </c>
      <c r="M193" t="n">
        <v>1.4</v>
      </c>
      <c r="N193" t="n">
        <v>0.7</v>
      </c>
      <c r="O193" t="n">
        <v>0</v>
      </c>
      <c r="P193" t="n">
        <v>0</v>
      </c>
      <c r="Q193" t="n">
        <v>0</v>
      </c>
      <c r="R193" t="n">
        <v>0</v>
      </c>
      <c r="S193" t="n">
        <v>0.7</v>
      </c>
      <c r="T193" t="n">
        <v>1.4</v>
      </c>
      <c r="U193" t="n">
        <v>0</v>
      </c>
      <c r="V193" t="n">
        <v>0</v>
      </c>
      <c r="W193" t="n">
        <v>5</v>
      </c>
      <c r="X193" t="n">
        <v>0</v>
      </c>
      <c r="Y193" t="n">
        <v>0</v>
      </c>
      <c r="Z193" t="n">
        <v>0</v>
      </c>
      <c r="AA193" t="n">
        <v>0</v>
      </c>
      <c r="AB193" t="n">
        <v>0</v>
      </c>
      <c r="AC193" t="n">
        <v>0</v>
      </c>
      <c r="AD193" t="n">
        <v>1</v>
      </c>
      <c r="AE193" t="n">
        <v>0</v>
      </c>
      <c r="AF193" t="n">
        <v>0</v>
      </c>
      <c r="AG193" t="n">
        <v>2.5</v>
      </c>
      <c r="AH193" t="n">
        <v>0</v>
      </c>
      <c r="AI193" t="n">
        <v>0</v>
      </c>
      <c r="AJ193" t="n">
        <v>0</v>
      </c>
      <c r="AK193" t="n">
        <v>0</v>
      </c>
      <c r="AL193" t="n">
        <v>0</v>
      </c>
      <c r="AM193" t="n">
        <v>0</v>
      </c>
      <c r="AN193" t="n">
        <v>0.5</v>
      </c>
      <c r="AO193" t="n">
        <v>0</v>
      </c>
    </row>
    <row r="194">
      <c r="A194" s="50" t="s">
        <v>327</v>
      </c>
      <c r="B194" t="n">
        <v>0</v>
      </c>
      <c r="C194" t="n">
        <v>2</v>
      </c>
      <c r="D194" t="n">
        <v>2</v>
      </c>
      <c r="E194" t="n">
        <v>0</v>
      </c>
      <c r="F194" t="n">
        <v>0</v>
      </c>
      <c r="G194" t="n">
        <v>2</v>
      </c>
      <c r="H194" t="n">
        <v>2</v>
      </c>
      <c r="I194" t="n">
        <v>6</v>
      </c>
      <c r="J194" t="n">
        <v>2</v>
      </c>
      <c r="K194" t="n">
        <v>2</v>
      </c>
      <c r="L194" t="n">
        <v>0</v>
      </c>
      <c r="M194" t="n">
        <v>1.4</v>
      </c>
      <c r="N194" t="n">
        <v>1.4</v>
      </c>
      <c r="O194" t="n">
        <v>0</v>
      </c>
      <c r="P194" t="n">
        <v>0</v>
      </c>
      <c r="Q194" t="n">
        <v>1.4</v>
      </c>
      <c r="R194" t="n">
        <v>1.4</v>
      </c>
      <c r="S194" t="n">
        <v>4.1</v>
      </c>
      <c r="T194" t="n">
        <v>1.4</v>
      </c>
      <c r="U194" t="n">
        <v>1.4</v>
      </c>
      <c r="V194" t="n">
        <v>0</v>
      </c>
      <c r="W194" t="n">
        <v>5</v>
      </c>
      <c r="X194" t="n">
        <v>5</v>
      </c>
      <c r="Y194" t="n">
        <v>0</v>
      </c>
      <c r="Z194" t="n">
        <v>0</v>
      </c>
      <c r="AA194" t="n">
        <v>0</v>
      </c>
      <c r="AB194" t="n">
        <v>3</v>
      </c>
      <c r="AC194" t="n">
        <v>5</v>
      </c>
      <c r="AD194" t="n">
        <v>0</v>
      </c>
      <c r="AE194" t="n">
        <v>4</v>
      </c>
      <c r="AF194" t="n">
        <v>0</v>
      </c>
      <c r="AG194" t="n">
        <v>2.5</v>
      </c>
      <c r="AH194" t="n">
        <v>2.5</v>
      </c>
      <c r="AI194" t="n">
        <v>0</v>
      </c>
      <c r="AJ194" t="n">
        <v>0</v>
      </c>
      <c r="AK194" t="n">
        <v>0</v>
      </c>
      <c r="AL194" t="n">
        <v>1.5</v>
      </c>
      <c r="AM194" t="n">
        <v>0.8</v>
      </c>
      <c r="AN194" t="n">
        <v>0</v>
      </c>
      <c r="AO194" t="n">
        <v>2</v>
      </c>
    </row>
    <row r="195">
      <c r="A195" s="50" t="s">
        <v>328</v>
      </c>
      <c r="B195" t="n">
        <v>0</v>
      </c>
      <c r="C195" t="n">
        <v>3</v>
      </c>
      <c r="D195" t="n">
        <v>1</v>
      </c>
      <c r="E195" t="n">
        <v>0</v>
      </c>
      <c r="F195" t="n">
        <v>0</v>
      </c>
      <c r="G195" t="n">
        <v>0</v>
      </c>
      <c r="H195" t="n">
        <v>1</v>
      </c>
      <c r="I195" t="n">
        <v>3</v>
      </c>
      <c r="J195" t="n">
        <v>2</v>
      </c>
      <c r="K195" t="n">
        <v>0</v>
      </c>
      <c r="L195" t="n">
        <v>0</v>
      </c>
      <c r="M195" t="n">
        <v>1.1</v>
      </c>
      <c r="N195" t="n">
        <v>0.3</v>
      </c>
      <c r="O195" t="n">
        <v>0</v>
      </c>
      <c r="P195" t="n">
        <v>0</v>
      </c>
      <c r="Q195" t="n">
        <v>0</v>
      </c>
      <c r="R195" t="n">
        <v>0.3</v>
      </c>
      <c r="S195" t="n">
        <v>1</v>
      </c>
      <c r="T195" t="n">
        <v>0.7</v>
      </c>
      <c r="U195" t="n">
        <v>0</v>
      </c>
      <c r="V195" t="n">
        <v>0</v>
      </c>
      <c r="W195" t="n">
        <v>6</v>
      </c>
      <c r="X195" t="n">
        <v>0</v>
      </c>
      <c r="Y195" t="n">
        <v>0</v>
      </c>
      <c r="Z195" t="n">
        <v>0</v>
      </c>
      <c r="AA195" t="n">
        <v>0</v>
      </c>
      <c r="AB195" t="n">
        <v>3</v>
      </c>
      <c r="AC195" t="n">
        <v>9</v>
      </c>
      <c r="AD195" t="n">
        <v>1</v>
      </c>
      <c r="AE195" t="n">
        <v>0</v>
      </c>
      <c r="AF195" t="n">
        <v>0</v>
      </c>
      <c r="AG195" t="n">
        <v>2</v>
      </c>
      <c r="AH195" t="n">
        <v>0</v>
      </c>
      <c r="AI195" t="n">
        <v>0</v>
      </c>
      <c r="AJ195" t="n">
        <v>0</v>
      </c>
      <c r="AK195" t="n">
        <v>0</v>
      </c>
      <c r="AL195" t="n">
        <v>3</v>
      </c>
      <c r="AM195" t="n">
        <v>3</v>
      </c>
      <c r="AN195" t="n">
        <v>0.5</v>
      </c>
      <c r="AO195" t="n">
        <v>0</v>
      </c>
    </row>
    <row r="196">
      <c r="A196" s="50" t="s">
        <v>329</v>
      </c>
      <c r="B196" t="n">
        <v>0</v>
      </c>
      <c r="C196" t="n">
        <v>0</v>
      </c>
      <c r="D196" t="n">
        <v>0</v>
      </c>
      <c r="E196" t="n">
        <v>0</v>
      </c>
      <c r="F196" t="n">
        <v>1</v>
      </c>
      <c r="G196" t="n">
        <v>3</v>
      </c>
      <c r="H196" t="n">
        <v>0</v>
      </c>
      <c r="I196" t="n">
        <v>2</v>
      </c>
      <c r="J196" t="n">
        <v>2</v>
      </c>
      <c r="K196" t="n">
        <v>0</v>
      </c>
      <c r="L196" t="n">
        <v>0</v>
      </c>
      <c r="M196" t="n">
        <v>0</v>
      </c>
      <c r="N196" t="n">
        <v>0</v>
      </c>
      <c r="O196" t="n">
        <v>0</v>
      </c>
      <c r="P196" t="n">
        <v>0.3</v>
      </c>
      <c r="Q196" t="n">
        <v>1</v>
      </c>
      <c r="R196" t="n">
        <v>0</v>
      </c>
      <c r="S196" t="n">
        <v>0.7</v>
      </c>
      <c r="T196" t="n">
        <v>0.7</v>
      </c>
      <c r="U196" t="n">
        <v>0</v>
      </c>
      <c r="V196" t="n">
        <v>0</v>
      </c>
      <c r="W196" t="n">
        <v>0</v>
      </c>
      <c r="X196" t="n">
        <v>0</v>
      </c>
      <c r="Y196" t="n">
        <v>0</v>
      </c>
      <c r="Z196" t="n">
        <v>5</v>
      </c>
      <c r="AA196" t="n">
        <v>88</v>
      </c>
      <c r="AB196" t="n">
        <v>0</v>
      </c>
      <c r="AC196" t="n">
        <v>12</v>
      </c>
      <c r="AD196" t="n">
        <v>2</v>
      </c>
      <c r="AE196" t="n">
        <v>0</v>
      </c>
      <c r="AF196" t="n">
        <v>0</v>
      </c>
      <c r="AG196" t="n">
        <v>0</v>
      </c>
      <c r="AH196" t="n">
        <v>0</v>
      </c>
      <c r="AI196" t="n">
        <v>0</v>
      </c>
      <c r="AJ196" t="n">
        <v>5</v>
      </c>
      <c r="AK196" t="n">
        <v>29.3</v>
      </c>
      <c r="AL196" t="n">
        <v>0</v>
      </c>
      <c r="AM196" t="n">
        <v>6</v>
      </c>
      <c r="AN196" t="n">
        <v>1</v>
      </c>
      <c r="AO196" t="n">
        <v>0</v>
      </c>
    </row>
  </sheetData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>
      <selection activeCell="R1" sqref="R1"/>
    </sheetView>
  </sheetViews>
  <sheetFormatPr defaultRowHeight="15.0" baseColWidth="10"/>
  <sheetData>
    <row r="1">
      <c r="A1" s="51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>
      <c r="A2" s="42" t="n">
        <v>10</v>
      </c>
      <c r="B2" t="n">
        <f>VLOOKUP(A2,A4:C13,3,0)</f>
        <v>2021</v>
      </c>
      <c r="C2" t="str">
        <f>VLOOKUP(A2,A4:C13,2,0)</f>
        <v>2021/22</v>
      </c>
      <c r="D2" s="50"/>
      <c r="E2" s="50" t="s">
        <v>0</v>
      </c>
      <c r="F2" s="50"/>
      <c r="G2" s="50" t="n">
        <v>11</v>
      </c>
      <c r="H2" s="50" t="str">
        <f>VLOOKUP(G2,G4:I14,2,FALSE)</f>
        <v>All ages</v>
      </c>
      <c r="I2" s="50" t="str">
        <f>IF(G2&lt;9, CONCATENATE("0",G2),TEXT(G2,"00"))</f>
        <v>11</v>
      </c>
      <c r="J2" s="50" t="n">
        <v>1</v>
      </c>
      <c r="K2" s="50" t="str">
        <f>VLOOKUP($J$2,J4:K9,2,FALSE)</f>
        <v>All rta</v>
      </c>
      <c r="L2" s="50"/>
      <c r="M2" s="50" t="n">
        <v>3</v>
      </c>
      <c r="N2" s="50" t="str">
        <f>VLOOKUP($M$2,M4:N6,2,FALSE)</f>
        <v>All Patients</v>
      </c>
      <c r="O2" s="50"/>
    </row>
    <row r="3">
      <c r="C3" s="50"/>
      <c r="D3" s="50"/>
      <c r="E3" s="50" t="s">
        <v>1</v>
      </c>
      <c r="F3" s="50"/>
      <c r="G3" s="50"/>
      <c r="H3" s="50"/>
      <c r="I3" s="50"/>
      <c r="J3" s="50"/>
      <c r="K3" s="50"/>
      <c r="L3" s="50"/>
      <c r="M3" s="50"/>
      <c r="N3" s="50"/>
      <c r="O3" s="50"/>
    </row>
    <row r="4">
      <c r="A4" s="42" t="n">
        <v>1</v>
      </c>
      <c r="B4" t="s">
        <v>12</v>
      </c>
      <c r="C4" s="50" t="n">
        <v>2012</v>
      </c>
      <c r="D4" s="50"/>
      <c r="E4" s="50" t="s">
        <v>2</v>
      </c>
      <c r="F4" s="50"/>
      <c r="G4" s="50" t="n">
        <v>1</v>
      </c>
      <c r="H4" s="50" t="s">
        <v>3</v>
      </c>
      <c r="I4" s="50" t="s">
        <v>4</v>
      </c>
      <c r="J4" s="50" t="n">
        <v>1</v>
      </c>
      <c r="K4" s="50" t="s">
        <v>5</v>
      </c>
      <c r="L4" s="50"/>
      <c r="M4" s="50" t="n">
        <v>1</v>
      </c>
      <c r="N4" s="50" t="s">
        <v>6</v>
      </c>
      <c r="O4" s="50"/>
    </row>
    <row r="5">
      <c r="A5" s="42" t="n">
        <v>2</v>
      </c>
      <c r="B5" t="s">
        <v>18</v>
      </c>
      <c r="C5" s="50" t="n">
        <v>2013</v>
      </c>
      <c r="D5" s="50"/>
      <c r="E5" s="50" t="s">
        <v>7</v>
      </c>
      <c r="F5" s="50"/>
      <c r="G5" s="50" t="n">
        <v>2</v>
      </c>
      <c r="H5" s="50" t="s">
        <v>8</v>
      </c>
      <c r="I5" s="50" t="s">
        <v>9</v>
      </c>
      <c r="J5" s="50" t="n">
        <v>2</v>
      </c>
      <c r="K5" s="50" t="s">
        <v>10</v>
      </c>
      <c r="L5" s="50"/>
      <c r="M5" s="50" t="n">
        <v>2</v>
      </c>
      <c r="N5" s="50" t="s">
        <v>11</v>
      </c>
      <c r="O5" s="50"/>
    </row>
    <row r="6">
      <c r="A6" s="42" t="n">
        <v>3</v>
      </c>
      <c r="B6" t="s">
        <v>23</v>
      </c>
      <c r="C6" s="50" t="n">
        <v>2014</v>
      </c>
      <c r="D6" s="50"/>
      <c r="E6" s="50" t="s">
        <v>13</v>
      </c>
      <c r="F6" s="50"/>
      <c r="G6" s="50" t="n">
        <v>3</v>
      </c>
      <c r="H6" s="50" t="s">
        <v>14</v>
      </c>
      <c r="I6" s="50" t="s">
        <v>15</v>
      </c>
      <c r="J6" s="50" t="n">
        <v>3</v>
      </c>
      <c r="K6" s="50" t="s">
        <v>16</v>
      </c>
      <c r="L6" s="50"/>
      <c r="M6" s="50" t="n">
        <v>3</v>
      </c>
      <c r="N6" s="50" t="s">
        <v>17</v>
      </c>
      <c r="O6" s="50"/>
    </row>
    <row r="7">
      <c r="A7" s="42" t="n">
        <v>4</v>
      </c>
      <c r="B7" t="s">
        <v>28</v>
      </c>
      <c r="C7" s="50" t="n">
        <v>2015</v>
      </c>
      <c r="D7" s="50"/>
      <c r="E7" s="50" t="s">
        <v>19</v>
      </c>
      <c r="F7" s="50"/>
      <c r="G7" s="50" t="n">
        <v>4</v>
      </c>
      <c r="H7" s="50" t="s">
        <v>20</v>
      </c>
      <c r="I7" s="50" t="s">
        <v>21</v>
      </c>
      <c r="J7" s="50" t="n">
        <v>4</v>
      </c>
      <c r="K7" s="50" t="s">
        <v>22</v>
      </c>
      <c r="L7" s="50"/>
      <c r="M7" s="50"/>
      <c r="N7" s="50"/>
      <c r="O7" s="50"/>
    </row>
    <row r="8">
      <c r="A8" s="42" t="n">
        <v>5</v>
      </c>
      <c r="B8" t="s">
        <v>33</v>
      </c>
      <c r="C8" s="50" t="n">
        <v>2016</v>
      </c>
      <c r="D8" s="50"/>
      <c r="E8" s="50" t="s">
        <v>24</v>
      </c>
      <c r="F8" s="50"/>
      <c r="G8" s="50" t="n">
        <v>5</v>
      </c>
      <c r="H8" s="50" t="s">
        <v>25</v>
      </c>
      <c r="I8" s="50" t="s">
        <v>26</v>
      </c>
      <c r="J8" s="50" t="n">
        <v>5</v>
      </c>
      <c r="K8" s="50" t="s">
        <v>27</v>
      </c>
      <c r="L8" s="50"/>
      <c r="M8" s="50"/>
      <c r="N8" s="50"/>
      <c r="O8" s="50"/>
    </row>
    <row r="9">
      <c r="A9" s="42" t="n">
        <v>6</v>
      </c>
      <c r="B9" s="50" t="s">
        <v>37</v>
      </c>
      <c r="C9" s="50" t="n">
        <v>2017</v>
      </c>
      <c r="D9" s="50"/>
      <c r="E9" s="50" t="s">
        <v>29</v>
      </c>
      <c r="F9" s="50"/>
      <c r="G9" s="50" t="n">
        <v>6</v>
      </c>
      <c r="H9" s="50" t="s">
        <v>30</v>
      </c>
      <c r="I9" s="50" t="s">
        <v>31</v>
      </c>
      <c r="J9" s="50" t="n">
        <v>6</v>
      </c>
      <c r="K9" s="50" t="s">
        <v>32</v>
      </c>
      <c r="L9" s="50"/>
      <c r="M9" s="50"/>
      <c r="N9" s="50"/>
      <c r="O9" s="50"/>
    </row>
    <row r="10">
      <c r="A10" s="42" t="n">
        <v>7</v>
      </c>
      <c r="B10" s="50" t="s">
        <v>41</v>
      </c>
      <c r="C10" s="50" t="n">
        <v>2018</v>
      </c>
      <c r="D10" s="50"/>
      <c r="E10" s="50" t="s">
        <v>34</v>
      </c>
      <c r="F10" s="50"/>
      <c r="G10" s="50" t="n">
        <v>7</v>
      </c>
      <c r="H10" s="50" t="s">
        <v>35</v>
      </c>
      <c r="I10" s="50" t="s">
        <v>36</v>
      </c>
      <c r="J10" s="50"/>
      <c r="K10" s="50"/>
      <c r="L10" s="50"/>
      <c r="M10" s="50"/>
      <c r="N10" s="50"/>
      <c r="O10" s="50"/>
    </row>
    <row r="11">
      <c r="A11" s="42" t="n">
        <v>8</v>
      </c>
      <c r="B11" s="50" t="s">
        <v>45</v>
      </c>
      <c r="C11" s="50" t="n">
        <v>2019</v>
      </c>
      <c r="D11" s="50"/>
      <c r="E11" s="50" t="s">
        <v>38</v>
      </c>
      <c r="F11" s="50"/>
      <c r="G11" s="50" t="n">
        <v>8</v>
      </c>
      <c r="H11" s="50" t="s">
        <v>39</v>
      </c>
      <c r="I11" s="50" t="s">
        <v>40</v>
      </c>
      <c r="J11" s="50"/>
      <c r="K11" s="50"/>
      <c r="L11" s="50"/>
      <c r="M11" s="50"/>
      <c r="N11" s="50"/>
      <c r="O11" s="50"/>
    </row>
    <row r="12">
      <c r="A12" s="42" t="n">
        <v>9</v>
      </c>
      <c r="B12" s="50" t="s">
        <v>91</v>
      </c>
      <c r="C12" s="50" t="n">
        <v>2020</v>
      </c>
      <c r="D12" s="50"/>
      <c r="E12" s="50" t="s">
        <v>42</v>
      </c>
      <c r="F12" s="50"/>
      <c r="G12" s="50" t="n">
        <v>9</v>
      </c>
      <c r="H12" s="50" t="s">
        <v>43</v>
      </c>
      <c r="I12" s="50" t="s">
        <v>44</v>
      </c>
      <c r="J12" s="50"/>
      <c r="K12" s="50"/>
      <c r="L12" s="50"/>
      <c r="M12" s="50"/>
      <c r="N12" s="50"/>
      <c r="O12" s="50"/>
    </row>
    <row r="13">
      <c r="A13" s="42" t="n">
        <v>10</v>
      </c>
      <c r="B13" s="50" t="s">
        <v>93</v>
      </c>
      <c r="C13" s="50" t="n">
        <v>2021</v>
      </c>
      <c r="D13" s="50"/>
      <c r="E13" s="50" t="s">
        <v>46</v>
      </c>
      <c r="F13" s="50"/>
      <c r="G13" s="50" t="n">
        <v>10</v>
      </c>
      <c r="H13" s="50" t="s">
        <v>47</v>
      </c>
      <c r="I13" s="50" t="s">
        <v>48</v>
      </c>
      <c r="J13" s="50"/>
      <c r="K13" s="50"/>
      <c r="L13" s="50"/>
      <c r="M13" s="50"/>
      <c r="N13" s="50"/>
      <c r="O13" s="50"/>
    </row>
    <row r="14">
      <c r="A14" s="50"/>
      <c r="B14" s="50"/>
      <c r="C14" s="50"/>
      <c r="D14" s="50"/>
      <c r="E14" s="50" t="s">
        <v>49</v>
      </c>
      <c r="F14" s="50"/>
      <c r="G14" s="50" t="n">
        <v>11</v>
      </c>
      <c r="H14" s="50" t="s">
        <v>50</v>
      </c>
      <c r="I14" s="50" t="s">
        <v>51</v>
      </c>
      <c r="J14" s="50"/>
      <c r="K14" s="50"/>
      <c r="L14" s="50"/>
      <c r="M14" s="50"/>
      <c r="N14" s="50"/>
      <c r="O14" s="50"/>
    </row>
    <row r="15">
      <c r="A15" s="42"/>
      <c r="D15" s="50"/>
      <c r="E15" s="50" t="s">
        <v>52</v>
      </c>
      <c r="F15" s="50"/>
      <c r="G15" s="50"/>
      <c r="H15" s="50"/>
      <c r="I15" s="50"/>
      <c r="J15" s="50"/>
      <c r="K15" s="50"/>
      <c r="L15" s="50"/>
      <c r="M15" s="50"/>
      <c r="N15" s="50"/>
      <c r="O15" s="50"/>
    </row>
    <row r="16">
      <c r="C16" s="50"/>
      <c r="D16" s="50"/>
      <c r="E16" s="50" t="s">
        <v>53</v>
      </c>
      <c r="F16" s="50"/>
      <c r="G16" s="50"/>
      <c r="H16" s="50"/>
      <c r="I16" s="50"/>
      <c r="J16" s="50"/>
      <c r="K16" s="50"/>
      <c r="L16" s="50"/>
      <c r="M16" s="50"/>
      <c r="N16" s="50"/>
      <c r="O16" s="50"/>
    </row>
  </sheetData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valenb01</dc:creator>
  <cp:lastModifiedBy>Valentina Berton</cp:lastModifiedBy>
  <dcterms:created xsi:type="dcterms:W3CDTF">2021-02-17T16:29:09Z</dcterms:created>
  <dcterms:modified xsi:type="dcterms:W3CDTF">2022-09-05T10:19:41Z</dcterms:modified>
</cp:coreProperties>
</file>