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trlProps/ctrlProp1.xml" ContentType="application/vnd.ms-excel.controlproperties+xml"/>
  <Override PartName="/xl/charts/chart1.xml" ContentType="application/vnd.openxmlformats-officedocument.drawingml.chart+xml"/>
  <Override PartName="/xl/drawings/drawing4.xml" ContentType="application/vnd.openxmlformats-officedocument.drawing+xml"/>
  <Override PartName="/xl/ctrlProps/ctrlProp2.xml" ContentType="application/vnd.ms-excel.controlproperties+xml"/>
  <Override PartName="/xl/ctrlProps/ctrlProp3.xml" ContentType="application/vnd.ms-excel.controlproperties+xml"/>
  <Override PartName="/xl/charts/chart2.xml" ContentType="application/vnd.openxmlformats-officedocument.drawingml.chart+xml"/>
  <Override PartName="/xl/drawings/drawing5.xml" ContentType="application/vnd.openxmlformats-officedocument.drawing+xml"/>
  <Override PartName="/xl/charts/chart3.xml" ContentType="application/vnd.openxmlformats-officedocument.drawingml.chart+xml"/>
  <Override PartName="/xl/drawings/drawing6.xml" ContentType="application/vnd.openxmlformats-officedocument.drawingml.chartshapes+xml"/>
  <Override PartName="/xl/charts/chart4.xml" ContentType="application/vnd.openxmlformats-officedocument.drawingml.chart+xml"/>
  <Override PartName="/xl/drawings/drawing7.xml" ContentType="application/vnd.openxmlformats-officedocument.drawingml.chartshapes+xml"/>
  <Override PartName="/xl/charts/chart5.xml" ContentType="application/vnd.openxmlformats-officedocument.drawingml.chart+xml"/>
  <Override PartName="/xl/drawings/drawing8.xml" ContentType="application/vnd.openxmlformats-officedocument.drawingml.chartshapes+xml"/>
  <Override PartName="/xl/charts/chart6.xml" ContentType="application/vnd.openxmlformats-officedocument.drawingml.chart+xml"/>
  <Override PartName="/xl/drawings/drawing9.xml" ContentType="application/vnd.openxmlformats-officedocument.drawingml.chartshapes+xml"/>
  <Override PartName="/xl/charts/chart7.xml" ContentType="application/vnd.openxmlformats-officedocument.drawingml.chart+xml"/>
  <Override PartName="/xl/drawings/drawing10.xml" ContentType="application/vnd.openxmlformats-officedocument.drawingml.chartshapes+xml"/>
  <Override PartName="/xl/charts/chart8.xml" ContentType="application/vnd.openxmlformats-officedocument.drawingml.chart+xml"/>
  <Override PartName="/xl/drawings/drawing11.xml" ContentType="application/vnd.openxmlformats-officedocument.drawingml.chartshapes+xml"/>
  <Override PartName="/xl/charts/chart9.xml" ContentType="application/vnd.openxmlformats-officedocument.drawingml.chart+xml"/>
  <Override PartName="/xl/drawings/drawing12.xml" ContentType="application/vnd.openxmlformats-officedocument.drawingml.chartshapes+xml"/>
  <Override PartName="/xl/charts/chart10.xml" ContentType="application/vnd.openxmlformats-officedocument.drawingml.chart+xml"/>
  <Override PartName="/xl/drawings/drawing13.xml" ContentType="application/vnd.openxmlformats-officedocument.drawingml.chartshapes+xml"/>
  <Override PartName="/xl/drawings/drawing14.xml" ContentType="application/vnd.openxmlformats-officedocument.drawing+xml"/>
  <Override PartName="/xl/activeX/activeX1.xml" ContentType="application/vnd.ms-office.activeX+xml"/>
  <Override PartName="/xl/activeX/activeX1.bin" ContentType="application/vnd.ms-office.activeX"/>
  <Override PartName="/xl/charts/chart11.xml" ContentType="application/vnd.openxmlformats-officedocument.drawingml.chart+xml"/>
  <Override PartName="/xl/drawings/drawing15.xml" ContentType="application/vnd.openxmlformats-officedocument.drawingml.chartshapes+xml"/>
  <Override PartName="/xl/charts/chart12.xml" ContentType="application/vnd.openxmlformats-officedocument.drawingml.chart+xml"/>
  <Override PartName="/xl/drawings/drawing16.xml" ContentType="application/vnd.openxmlformats-officedocument.drawingml.chartshapes+xml"/>
  <Override PartName="/xl/charts/chart13.xml" ContentType="application/vnd.openxmlformats-officedocument.drawingml.chart+xml"/>
  <Override PartName="/xl/drawings/drawing17.xml" ContentType="application/vnd.openxmlformats-officedocument.drawingml.chartshapes+xml"/>
  <Override PartName="/xl/charts/chart14.xml" ContentType="application/vnd.openxmlformats-officedocument.drawingml.chart+xml"/>
  <Override PartName="/xl/drawings/drawing18.xml" ContentType="application/vnd.openxmlformats-officedocument.drawingml.chartshapes+xml"/>
  <Override PartName="/xl/charts/chart15.xml" ContentType="application/vnd.openxmlformats-officedocument.drawingml.chart+xml"/>
  <Override PartName="/xl/drawings/drawing19.xml" ContentType="application/vnd.openxmlformats-officedocument.drawingml.chartshapes+xml"/>
  <Override PartName="/xl/charts/chart16.xml" ContentType="application/vnd.openxmlformats-officedocument.drawingml.chart+xml"/>
  <Override PartName="/xl/drawings/drawing20.xml" ContentType="application/vnd.openxmlformats-officedocument.drawingml.chartshapes+xml"/>
  <Override PartName="/xl/charts/chart17.xml" ContentType="application/vnd.openxmlformats-officedocument.drawingml.chart+xml"/>
  <Override PartName="/xl/drawings/drawing21.xml" ContentType="application/vnd.openxmlformats-officedocument.drawingml.chartshapes+xml"/>
  <Override PartName="/xl/charts/chart18.xml" ContentType="application/vnd.openxmlformats-officedocument.drawingml.chart+xml"/>
  <Override PartName="/xl/drawings/drawing22.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601"/>
  <workbookPr codeName="ThisWorkbook"/>
  <mc:AlternateContent xmlns:mc="http://schemas.openxmlformats.org/markup-compatibility/2006">
    <mc:Choice Requires="x15">
      <x15ac:absPath xmlns:x15ac="http://schemas.microsoft.com/office/spreadsheetml/2010/11/ac" url="I:\Topics\ChildhoodImmunisations\Publications\Childhood Immunisation Statistics\20230328\Output\PublishedOutput\r versions\"/>
    </mc:Choice>
  </mc:AlternateContent>
  <xr:revisionPtr revIDLastSave="0" documentId="13_ncr:1_{371E6020-A942-430B-A5CE-15FF1B6EBFC8}" xr6:coauthVersionLast="47" xr6:coauthVersionMax="47" xr10:uidLastSave="{00000000-0000-0000-0000-000000000000}"/>
  <bookViews>
    <workbookView xWindow="-110" yWindow="-110" windowWidth="19420" windowHeight="10420" xr2:uid="{00000000-000D-0000-FFFF-FFFF00000000}"/>
  </bookViews>
  <sheets>
    <sheet name="Index" sheetId="41" r:id="rId1"/>
    <sheet name="Data" sheetId="26" r:id="rId2"/>
    <sheet name="Charts - Scotland" sheetId="56" r:id="rId3"/>
    <sheet name="Charts - NHS Board" sheetId="57" r:id="rId4"/>
    <sheet name="Charts - Scotland (old)" sheetId="1" state="veryHidden" r:id="rId5"/>
    <sheet name="Charts - NHS Board (old)" sheetId="20" state="veryHidden" r:id="rId6"/>
    <sheet name="Lookup" sheetId="53" state="hidden" r:id="rId7"/>
    <sheet name="Data lists" sheetId="54" state="hidden" r:id="rId8"/>
  </sheets>
  <definedNames>
    <definedName name="_xlnm._FilterDatabase" localSheetId="1" hidden="1">Data!$A$8:$T$15</definedName>
    <definedName name="Cyphers">'Data lists'!$A$19:$B$32</definedName>
    <definedName name="data">Lookup!$D$3:$K$77</definedName>
    <definedName name="HealthBoards">'Data lists'!$A$2:$B$15</definedName>
    <definedName name="_xlnm.Print_Area" localSheetId="3">'Charts - NHS Board'!$A$1:$R$40</definedName>
    <definedName name="_xlnm.Print_Area" localSheetId="5">'Charts - NHS Board (old)'!$A$1:$O$79</definedName>
    <definedName name="_xlnm.Print_Area" localSheetId="2">'Charts - Scotland'!$A$1:$R$36</definedName>
    <definedName name="_xlnm.Print_Area" localSheetId="4">'Charts - Scotland (old)'!$A$3:$P$102</definedName>
    <definedName name="_xlnm.Print_Area" localSheetId="1">Data!$A$1:$U$133</definedName>
    <definedName name="_xlnm.Print_Area" localSheetId="0">Index!$A$1:$M$26</definedName>
    <definedName name="_xlnm.Print_Titles" localSheetId="1">Data!$1:$7</definedName>
    <definedName name="_xlnm.Print_Titles" localSheetId="7">'Data lists'!$1:$2</definedName>
    <definedName name="_xlnm.Print_Titles" localSheetId="6">Lookup!$1:$2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12" i="57" l="1"/>
  <c r="Q3" i="57" s="1"/>
  <c r="O4" i="56"/>
  <c r="P4" i="56" s="1"/>
  <c r="N8" i="53"/>
  <c r="N9" i="53"/>
  <c r="N10" i="53"/>
  <c r="N11" i="53"/>
  <c r="N12" i="53"/>
  <c r="N13" i="53"/>
  <c r="N14" i="53"/>
  <c r="N15" i="53"/>
  <c r="N16" i="53"/>
  <c r="N17" i="53"/>
  <c r="N18" i="53"/>
  <c r="N19" i="53"/>
  <c r="N20" i="53"/>
  <c r="N21" i="53"/>
  <c r="N22" i="53"/>
  <c r="N23" i="53"/>
  <c r="N24" i="53"/>
  <c r="N25" i="53"/>
  <c r="N26" i="53"/>
  <c r="N27" i="53"/>
  <c r="N28" i="53"/>
  <c r="N29" i="53"/>
  <c r="N30" i="53"/>
  <c r="N31" i="53"/>
  <c r="N32" i="53"/>
  <c r="N33" i="53"/>
  <c r="N34" i="53"/>
  <c r="N35" i="53"/>
  <c r="N36" i="53"/>
  <c r="N37" i="53"/>
  <c r="N38" i="53"/>
  <c r="N39" i="53"/>
  <c r="N40" i="53"/>
  <c r="N41" i="53"/>
  <c r="N42" i="53"/>
  <c r="N43" i="53"/>
  <c r="N44" i="53"/>
  <c r="N45" i="53"/>
  <c r="N46" i="53"/>
  <c r="N47" i="53"/>
  <c r="N48" i="53"/>
  <c r="N49" i="53"/>
  <c r="N50" i="53"/>
  <c r="N51" i="53"/>
  <c r="N52" i="53"/>
  <c r="N53" i="53"/>
  <c r="N54" i="53"/>
  <c r="N55" i="53"/>
  <c r="N56" i="53"/>
  <c r="N57" i="53"/>
  <c r="N59" i="53"/>
  <c r="N60" i="53"/>
  <c r="N61" i="53"/>
  <c r="N64" i="53"/>
  <c r="N65" i="53"/>
  <c r="N66" i="53"/>
  <c r="N68" i="53"/>
  <c r="N69" i="53"/>
  <c r="N70" i="53"/>
  <c r="N71" i="53"/>
  <c r="N72" i="53"/>
  <c r="N74" i="53"/>
  <c r="N75" i="53"/>
  <c r="N78" i="53"/>
  <c r="N4" i="53"/>
  <c r="N5" i="53"/>
  <c r="N6" i="53"/>
  <c r="N7" i="53"/>
  <c r="N3" i="53"/>
  <c r="M78" i="53"/>
  <c r="M75" i="53"/>
  <c r="M74" i="53"/>
  <c r="M69" i="53"/>
  <c r="M70" i="53"/>
  <c r="M71" i="53"/>
  <c r="M72" i="53"/>
  <c r="M68" i="53"/>
  <c r="M65" i="53"/>
  <c r="M66" i="53"/>
  <c r="M64" i="53"/>
  <c r="M60" i="53"/>
  <c r="M61" i="53"/>
  <c r="M59" i="53"/>
  <c r="M54" i="53"/>
  <c r="M55" i="53"/>
  <c r="M56" i="53"/>
  <c r="M57" i="53"/>
  <c r="M53" i="53"/>
  <c r="M49" i="53"/>
  <c r="M50" i="53"/>
  <c r="M51" i="53"/>
  <c r="M52" i="53"/>
  <c r="M48" i="53"/>
  <c r="M44" i="53"/>
  <c r="M45" i="53"/>
  <c r="M46" i="53"/>
  <c r="M47" i="53"/>
  <c r="M43" i="53"/>
  <c r="M39" i="53"/>
  <c r="M40" i="53"/>
  <c r="M41" i="53"/>
  <c r="M42" i="53"/>
  <c r="M38" i="53"/>
  <c r="M34" i="53"/>
  <c r="M35" i="53"/>
  <c r="M36" i="53"/>
  <c r="M37" i="53"/>
  <c r="M33" i="53"/>
  <c r="M29" i="53"/>
  <c r="M30" i="53"/>
  <c r="M31" i="53"/>
  <c r="M32" i="53"/>
  <c r="M28" i="53"/>
  <c r="M24" i="53"/>
  <c r="M25" i="53"/>
  <c r="M26" i="53"/>
  <c r="M27" i="53"/>
  <c r="M23" i="53"/>
  <c r="M19" i="53"/>
  <c r="M20" i="53"/>
  <c r="M21" i="53"/>
  <c r="M22" i="53"/>
  <c r="M14" i="53"/>
  <c r="M15" i="53"/>
  <c r="M16" i="53"/>
  <c r="M17" i="53"/>
  <c r="M13" i="53"/>
  <c r="L13" i="53"/>
  <c r="K13" i="53"/>
  <c r="M18" i="53"/>
  <c r="M9" i="53"/>
  <c r="M10" i="53"/>
  <c r="M11" i="53"/>
  <c r="M12" i="53"/>
  <c r="M8" i="53"/>
  <c r="M4" i="53"/>
  <c r="M5" i="53"/>
  <c r="M6" i="53"/>
  <c r="M7" i="53"/>
  <c r="M3" i="53"/>
  <c r="J78" i="53"/>
  <c r="K78" i="53"/>
  <c r="L78" i="53"/>
  <c r="I74" i="53"/>
  <c r="J74" i="53"/>
  <c r="K74" i="53"/>
  <c r="L74" i="53"/>
  <c r="I75" i="53"/>
  <c r="J75" i="53"/>
  <c r="K75" i="53"/>
  <c r="L75" i="53"/>
  <c r="I76" i="53"/>
  <c r="J76" i="53"/>
  <c r="K76" i="53"/>
  <c r="L76" i="53"/>
  <c r="I77" i="53"/>
  <c r="J77" i="53"/>
  <c r="K77" i="53"/>
  <c r="L77" i="53"/>
  <c r="L73" i="53"/>
  <c r="J73" i="53"/>
  <c r="K73" i="53"/>
  <c r="I73" i="53"/>
  <c r="I69" i="53"/>
  <c r="J69" i="53"/>
  <c r="K69" i="53"/>
  <c r="L69" i="53"/>
  <c r="I70" i="53"/>
  <c r="J70" i="53"/>
  <c r="K70" i="53"/>
  <c r="L70" i="53"/>
  <c r="I71" i="53"/>
  <c r="J71" i="53"/>
  <c r="K71" i="53"/>
  <c r="L71" i="53"/>
  <c r="I72" i="53"/>
  <c r="J72" i="53"/>
  <c r="K72" i="53"/>
  <c r="L72" i="53"/>
  <c r="J68" i="53"/>
  <c r="K68" i="53"/>
  <c r="L68" i="53"/>
  <c r="I68" i="53"/>
  <c r="I64" i="53"/>
  <c r="J64" i="53"/>
  <c r="K64" i="53"/>
  <c r="L64" i="53"/>
  <c r="I65" i="53"/>
  <c r="J65" i="53"/>
  <c r="K65" i="53"/>
  <c r="L65" i="53"/>
  <c r="I66" i="53"/>
  <c r="J66" i="53"/>
  <c r="K66" i="53"/>
  <c r="L66" i="53"/>
  <c r="I67" i="53"/>
  <c r="J67" i="53"/>
  <c r="K67" i="53"/>
  <c r="L67" i="53"/>
  <c r="J63" i="53"/>
  <c r="K63" i="53"/>
  <c r="L63" i="53"/>
  <c r="I59" i="53"/>
  <c r="J59" i="53"/>
  <c r="K59" i="53"/>
  <c r="L59" i="53"/>
  <c r="I60" i="53"/>
  <c r="J60" i="53"/>
  <c r="K60" i="53"/>
  <c r="L60" i="53"/>
  <c r="I61" i="53"/>
  <c r="J61" i="53"/>
  <c r="K61" i="53"/>
  <c r="L61" i="53"/>
  <c r="I62" i="53"/>
  <c r="J62" i="53"/>
  <c r="K62" i="53"/>
  <c r="L62" i="53"/>
  <c r="J58" i="53"/>
  <c r="K58" i="53"/>
  <c r="L58" i="53"/>
  <c r="I58" i="53"/>
  <c r="I54" i="53"/>
  <c r="J54" i="53"/>
  <c r="K54" i="53"/>
  <c r="L54" i="53"/>
  <c r="I55" i="53"/>
  <c r="J55" i="53"/>
  <c r="K55" i="53"/>
  <c r="L55" i="53"/>
  <c r="I56" i="53"/>
  <c r="J56" i="53"/>
  <c r="K56" i="53"/>
  <c r="L56" i="53"/>
  <c r="I57" i="53"/>
  <c r="J57" i="53"/>
  <c r="K57" i="53"/>
  <c r="L57" i="53"/>
  <c r="J53" i="53"/>
  <c r="K53" i="53"/>
  <c r="L53" i="53"/>
  <c r="I53" i="53"/>
  <c r="I49" i="53"/>
  <c r="J49" i="53"/>
  <c r="K49" i="53"/>
  <c r="L49" i="53"/>
  <c r="I50" i="53"/>
  <c r="J50" i="53"/>
  <c r="K50" i="53"/>
  <c r="L50" i="53"/>
  <c r="I51" i="53"/>
  <c r="J51" i="53"/>
  <c r="K51" i="53"/>
  <c r="L51" i="53"/>
  <c r="I52" i="53"/>
  <c r="J52" i="53"/>
  <c r="K52" i="53"/>
  <c r="L52" i="53"/>
  <c r="J48" i="53"/>
  <c r="K48" i="53"/>
  <c r="L48" i="53"/>
  <c r="I48" i="53"/>
  <c r="I44" i="53"/>
  <c r="J44" i="53"/>
  <c r="K44" i="53"/>
  <c r="L44" i="53"/>
  <c r="I45" i="53"/>
  <c r="J45" i="53"/>
  <c r="K45" i="53"/>
  <c r="L45" i="53"/>
  <c r="I46" i="53"/>
  <c r="J46" i="53"/>
  <c r="K46" i="53"/>
  <c r="L46" i="53"/>
  <c r="I47" i="53"/>
  <c r="J47" i="53"/>
  <c r="K47" i="53"/>
  <c r="L47" i="53"/>
  <c r="J43" i="53"/>
  <c r="K43" i="53"/>
  <c r="L43" i="53"/>
  <c r="I43" i="53"/>
  <c r="I39" i="53"/>
  <c r="J39" i="53"/>
  <c r="K39" i="53"/>
  <c r="L39" i="53"/>
  <c r="I40" i="53"/>
  <c r="J40" i="53"/>
  <c r="K40" i="53"/>
  <c r="L40" i="53"/>
  <c r="I41" i="53"/>
  <c r="J41" i="53"/>
  <c r="K41" i="53"/>
  <c r="L41" i="53"/>
  <c r="I42" i="53"/>
  <c r="J42" i="53"/>
  <c r="K42" i="53"/>
  <c r="L42" i="53"/>
  <c r="J38" i="53"/>
  <c r="K38" i="53"/>
  <c r="L38" i="53"/>
  <c r="I38" i="53"/>
  <c r="I34" i="53"/>
  <c r="J34" i="53"/>
  <c r="K34" i="53"/>
  <c r="L34" i="53"/>
  <c r="I35" i="53"/>
  <c r="J35" i="53"/>
  <c r="K35" i="53"/>
  <c r="L35" i="53"/>
  <c r="I36" i="53"/>
  <c r="J36" i="53"/>
  <c r="K36" i="53"/>
  <c r="L36" i="53"/>
  <c r="I37" i="53"/>
  <c r="J37" i="53"/>
  <c r="K37" i="53"/>
  <c r="L37" i="53"/>
  <c r="J33" i="53"/>
  <c r="K33" i="53"/>
  <c r="L33" i="53"/>
  <c r="I33" i="53"/>
  <c r="I29" i="53"/>
  <c r="J29" i="53"/>
  <c r="K29" i="53"/>
  <c r="L29" i="53"/>
  <c r="I30" i="53"/>
  <c r="J30" i="53"/>
  <c r="K30" i="53"/>
  <c r="L30" i="53"/>
  <c r="I31" i="53"/>
  <c r="J31" i="53"/>
  <c r="K31" i="53"/>
  <c r="L31" i="53"/>
  <c r="I32" i="53"/>
  <c r="J32" i="53"/>
  <c r="K32" i="53"/>
  <c r="L32" i="53"/>
  <c r="J28" i="53"/>
  <c r="K28" i="53"/>
  <c r="L28" i="53"/>
  <c r="I28" i="53"/>
  <c r="I24" i="53"/>
  <c r="J24" i="53"/>
  <c r="K24" i="53"/>
  <c r="L24" i="53"/>
  <c r="I25" i="53"/>
  <c r="J25" i="53"/>
  <c r="K25" i="53"/>
  <c r="L25" i="53"/>
  <c r="I26" i="53"/>
  <c r="J26" i="53"/>
  <c r="K26" i="53"/>
  <c r="L26" i="53"/>
  <c r="I27" i="53"/>
  <c r="J27" i="53"/>
  <c r="K27" i="53"/>
  <c r="L27" i="53"/>
  <c r="J23" i="53"/>
  <c r="K23" i="53"/>
  <c r="L23" i="53"/>
  <c r="I23" i="53"/>
  <c r="I19" i="53"/>
  <c r="J19" i="53"/>
  <c r="K19" i="53"/>
  <c r="L19" i="53"/>
  <c r="I20" i="53"/>
  <c r="J20" i="53"/>
  <c r="K20" i="53"/>
  <c r="L20" i="53"/>
  <c r="I21" i="53"/>
  <c r="J21" i="53"/>
  <c r="K21" i="53"/>
  <c r="L21" i="53"/>
  <c r="I22" i="53"/>
  <c r="J22" i="53"/>
  <c r="K22" i="53"/>
  <c r="L22" i="53"/>
  <c r="K18" i="53"/>
  <c r="L18" i="53"/>
  <c r="I18" i="53"/>
  <c r="I15" i="53"/>
  <c r="J15" i="53"/>
  <c r="K15" i="53"/>
  <c r="L15" i="53"/>
  <c r="I16" i="53"/>
  <c r="J16" i="53"/>
  <c r="K16" i="53"/>
  <c r="L16" i="53"/>
  <c r="I17" i="53"/>
  <c r="J17" i="53"/>
  <c r="K17" i="53"/>
  <c r="L17" i="53"/>
  <c r="J14" i="53"/>
  <c r="K14" i="53"/>
  <c r="L14" i="53"/>
  <c r="I13" i="53"/>
  <c r="I9" i="53"/>
  <c r="J9" i="53"/>
  <c r="K9" i="53"/>
  <c r="L9" i="53"/>
  <c r="I10" i="53"/>
  <c r="J10" i="53"/>
  <c r="K10" i="53"/>
  <c r="L10" i="53"/>
  <c r="I11" i="53"/>
  <c r="J11" i="53"/>
  <c r="K11" i="53"/>
  <c r="L11" i="53"/>
  <c r="I12" i="53"/>
  <c r="J12" i="53"/>
  <c r="K12" i="53"/>
  <c r="L12" i="53"/>
  <c r="J8" i="53"/>
  <c r="K8" i="53"/>
  <c r="L8" i="53"/>
  <c r="I8" i="53"/>
  <c r="K3" i="53"/>
  <c r="K4" i="53"/>
  <c r="L4" i="53"/>
  <c r="K5" i="53"/>
  <c r="L5" i="53"/>
  <c r="K6" i="53"/>
  <c r="L6" i="53"/>
  <c r="K7" i="53"/>
  <c r="L7" i="53"/>
  <c r="L3" i="53"/>
  <c r="N4" i="56"/>
  <c r="Q17" i="56" s="1"/>
  <c r="G3" i="53"/>
  <c r="H3" i="53"/>
  <c r="G4" i="53"/>
  <c r="H4" i="53"/>
  <c r="G5" i="53"/>
  <c r="H5" i="53"/>
  <c r="G6" i="53"/>
  <c r="H6" i="53"/>
  <c r="G7" i="53"/>
  <c r="H7" i="53"/>
  <c r="G8" i="53"/>
  <c r="H8" i="53"/>
  <c r="G9" i="53"/>
  <c r="H9" i="53"/>
  <c r="G10" i="53"/>
  <c r="H10" i="53"/>
  <c r="G11" i="53"/>
  <c r="H11" i="53"/>
  <c r="G12" i="53"/>
  <c r="H12" i="53"/>
  <c r="G13" i="53"/>
  <c r="H13" i="53"/>
  <c r="G14" i="53"/>
  <c r="H14" i="53"/>
  <c r="G15" i="53"/>
  <c r="H15" i="53"/>
  <c r="G16" i="53"/>
  <c r="H16" i="53"/>
  <c r="G17" i="53"/>
  <c r="H17" i="53"/>
  <c r="G18" i="53"/>
  <c r="H18" i="53"/>
  <c r="G19" i="53"/>
  <c r="H19" i="53"/>
  <c r="G20" i="53"/>
  <c r="H20" i="53"/>
  <c r="G21" i="53"/>
  <c r="H21" i="53"/>
  <c r="G22" i="53"/>
  <c r="H22" i="53"/>
  <c r="G23" i="53"/>
  <c r="H23" i="53"/>
  <c r="G24" i="53"/>
  <c r="H24" i="53"/>
  <c r="G25" i="53"/>
  <c r="H25" i="53"/>
  <c r="G26" i="53"/>
  <c r="H26" i="53"/>
  <c r="G27" i="53"/>
  <c r="H27" i="53"/>
  <c r="G28" i="53"/>
  <c r="H28" i="53"/>
  <c r="G29" i="53"/>
  <c r="H29" i="53"/>
  <c r="G30" i="53"/>
  <c r="H30" i="53"/>
  <c r="G31" i="53"/>
  <c r="H31" i="53"/>
  <c r="G32" i="53"/>
  <c r="H32" i="53"/>
  <c r="G33" i="53"/>
  <c r="H33" i="53"/>
  <c r="G34" i="53"/>
  <c r="H34" i="53"/>
  <c r="G35" i="53"/>
  <c r="H35" i="53"/>
  <c r="G36" i="53"/>
  <c r="H36" i="53"/>
  <c r="G37" i="53"/>
  <c r="H37" i="53"/>
  <c r="G38" i="53"/>
  <c r="H38" i="53"/>
  <c r="G39" i="53"/>
  <c r="H39" i="53"/>
  <c r="G40" i="53"/>
  <c r="H40" i="53"/>
  <c r="G41" i="53"/>
  <c r="H41" i="53"/>
  <c r="G42" i="53"/>
  <c r="H42" i="53"/>
  <c r="G43" i="53"/>
  <c r="H43" i="53"/>
  <c r="G44" i="53"/>
  <c r="H44" i="53"/>
  <c r="G45" i="53"/>
  <c r="H45" i="53"/>
  <c r="G46" i="53"/>
  <c r="H46" i="53"/>
  <c r="G47" i="53"/>
  <c r="H47" i="53"/>
  <c r="G48" i="53"/>
  <c r="H48" i="53"/>
  <c r="G49" i="53"/>
  <c r="H49" i="53"/>
  <c r="G50" i="53"/>
  <c r="H50" i="53"/>
  <c r="G51" i="53"/>
  <c r="H51" i="53"/>
  <c r="G52" i="53"/>
  <c r="H52" i="53"/>
  <c r="G53" i="53"/>
  <c r="H53" i="53"/>
  <c r="G54" i="53"/>
  <c r="H54" i="53"/>
  <c r="G55" i="53"/>
  <c r="H55" i="53"/>
  <c r="G56" i="53"/>
  <c r="H56" i="53"/>
  <c r="G57" i="53"/>
  <c r="H57" i="53"/>
  <c r="G58" i="53"/>
  <c r="H58" i="53"/>
  <c r="G59" i="53"/>
  <c r="H59" i="53"/>
  <c r="G60" i="53"/>
  <c r="H60" i="53"/>
  <c r="G61" i="53"/>
  <c r="H61" i="53"/>
  <c r="G62" i="53"/>
  <c r="H62" i="53"/>
  <c r="G63" i="53"/>
  <c r="H63" i="53"/>
  <c r="G64" i="53"/>
  <c r="H64" i="53"/>
  <c r="G65" i="53"/>
  <c r="H65" i="53"/>
  <c r="G66" i="53"/>
  <c r="H66" i="53"/>
  <c r="G67" i="53"/>
  <c r="H67" i="53"/>
  <c r="G68" i="53"/>
  <c r="H68" i="53"/>
  <c r="G69" i="53"/>
  <c r="H69" i="53"/>
  <c r="G70" i="53"/>
  <c r="H70" i="53"/>
  <c r="G71" i="53"/>
  <c r="H71" i="53"/>
  <c r="G72" i="53"/>
  <c r="H72" i="53"/>
  <c r="G73" i="53"/>
  <c r="H73" i="53"/>
  <c r="G74" i="53"/>
  <c r="H74" i="53"/>
  <c r="G75" i="53"/>
  <c r="H75" i="53"/>
  <c r="G76" i="53"/>
  <c r="H76" i="53"/>
  <c r="G77" i="53"/>
  <c r="H77" i="53"/>
  <c r="G78" i="53"/>
  <c r="H78" i="53"/>
  <c r="E3" i="53"/>
  <c r="E6" i="53"/>
  <c r="O3" i="57"/>
  <c r="I78" i="53"/>
  <c r="F78" i="53"/>
  <c r="E78" i="53"/>
  <c r="P17" i="57" l="1"/>
  <c r="P13" i="57"/>
  <c r="P14" i="57"/>
  <c r="P15" i="57"/>
  <c r="P16" i="57"/>
  <c r="B5" i="56"/>
  <c r="P13" i="56"/>
  <c r="P16" i="56"/>
  <c r="P17" i="56"/>
  <c r="P15" i="56"/>
  <c r="Q13" i="56"/>
  <c r="P14" i="56"/>
  <c r="Q14" i="56"/>
  <c r="Q15" i="56"/>
  <c r="Q16" i="56"/>
  <c r="O10" i="57"/>
  <c r="A5" i="57" s="1"/>
  <c r="H3" i="57"/>
  <c r="T13" i="1"/>
  <c r="AC19" i="20"/>
  <c r="Y19" i="1"/>
  <c r="Y20" i="1"/>
  <c r="Y21" i="1"/>
  <c r="Y22" i="1"/>
  <c r="Y18" i="1"/>
  <c r="AC20" i="20"/>
  <c r="AC21" i="20"/>
  <c r="AC22" i="20"/>
  <c r="AC23" i="20"/>
  <c r="AB18" i="20"/>
  <c r="Y18" i="20"/>
  <c r="AC12" i="20"/>
  <c r="AC13" i="20"/>
  <c r="AC14" i="20"/>
  <c r="AC15" i="20"/>
  <c r="AC11" i="20"/>
  <c r="AB10" i="20"/>
  <c r="O15" i="57" l="1"/>
  <c r="O13" i="57"/>
  <c r="O17" i="57"/>
  <c r="O16" i="57"/>
  <c r="O14" i="57"/>
  <c r="P18" i="56"/>
  <c r="AB15" i="20"/>
  <c r="P12" i="56"/>
  <c r="P12" i="57"/>
  <c r="AC19" i="1"/>
  <c r="AC20" i="1"/>
  <c r="AC21" i="1"/>
  <c r="AC22" i="1"/>
  <c r="AC18" i="1"/>
  <c r="AB19" i="1"/>
  <c r="AB20" i="1"/>
  <c r="AB21" i="1"/>
  <c r="AB22" i="1"/>
  <c r="AB18" i="1"/>
  <c r="Z19" i="1"/>
  <c r="Z20" i="1"/>
  <c r="Z21" i="1"/>
  <c r="Z22" i="1"/>
  <c r="Z18" i="1"/>
  <c r="E74" i="53"/>
  <c r="F74" i="53"/>
  <c r="E75" i="53"/>
  <c r="F75" i="53"/>
  <c r="E76" i="53"/>
  <c r="F76" i="53"/>
  <c r="E77" i="53"/>
  <c r="F77" i="53"/>
  <c r="F73" i="53"/>
  <c r="E73" i="53"/>
  <c r="E69" i="53"/>
  <c r="F69" i="53"/>
  <c r="E70" i="53"/>
  <c r="F70" i="53"/>
  <c r="E71" i="53"/>
  <c r="F71" i="53"/>
  <c r="E72" i="53"/>
  <c r="F72" i="53"/>
  <c r="F68" i="53"/>
  <c r="E68" i="53"/>
  <c r="E64" i="53"/>
  <c r="F64" i="53"/>
  <c r="E65" i="53"/>
  <c r="F65" i="53"/>
  <c r="E66" i="53"/>
  <c r="F66" i="53"/>
  <c r="E67" i="53"/>
  <c r="F67" i="53"/>
  <c r="I63" i="53"/>
  <c r="F63" i="53"/>
  <c r="E63" i="53"/>
  <c r="F60" i="53"/>
  <c r="F61" i="53"/>
  <c r="F62" i="53"/>
  <c r="F58" i="53"/>
  <c r="E59" i="53"/>
  <c r="E60" i="53"/>
  <c r="E61" i="53"/>
  <c r="E62" i="53"/>
  <c r="E58" i="53"/>
  <c r="F59" i="53"/>
  <c r="F54" i="53"/>
  <c r="F55" i="53"/>
  <c r="F56" i="53"/>
  <c r="F57" i="53"/>
  <c r="F53" i="53"/>
  <c r="E54" i="53"/>
  <c r="E55" i="53"/>
  <c r="E56" i="53"/>
  <c r="E57" i="53"/>
  <c r="E53" i="53"/>
  <c r="F49" i="53"/>
  <c r="F50" i="53"/>
  <c r="F51" i="53"/>
  <c r="F52" i="53"/>
  <c r="F48" i="53"/>
  <c r="E49" i="53"/>
  <c r="E50" i="53"/>
  <c r="E51" i="53"/>
  <c r="E52" i="53"/>
  <c r="E48" i="53"/>
  <c r="F44" i="53"/>
  <c r="F45" i="53"/>
  <c r="F46" i="53"/>
  <c r="F47" i="53"/>
  <c r="F43" i="53"/>
  <c r="E44" i="53"/>
  <c r="E45" i="53"/>
  <c r="E46" i="53"/>
  <c r="E47" i="53"/>
  <c r="E43" i="53"/>
  <c r="F39" i="53"/>
  <c r="F40" i="53"/>
  <c r="F41" i="53"/>
  <c r="F42" i="53"/>
  <c r="F38" i="53"/>
  <c r="E39" i="53"/>
  <c r="E40" i="53"/>
  <c r="E41" i="53"/>
  <c r="E42" i="53"/>
  <c r="E38" i="53"/>
  <c r="F34" i="53"/>
  <c r="F35" i="53"/>
  <c r="F36" i="53"/>
  <c r="F37" i="53"/>
  <c r="F33" i="53"/>
  <c r="E34" i="53"/>
  <c r="E35" i="53"/>
  <c r="E36" i="53"/>
  <c r="E37" i="53"/>
  <c r="E33" i="53"/>
  <c r="F29" i="53"/>
  <c r="F30" i="53"/>
  <c r="F31" i="53"/>
  <c r="F32" i="53"/>
  <c r="F28" i="53"/>
  <c r="E29" i="53"/>
  <c r="E30" i="53"/>
  <c r="E31" i="53"/>
  <c r="E32" i="53"/>
  <c r="E28" i="53"/>
  <c r="E24" i="53"/>
  <c r="F24" i="53"/>
  <c r="E25" i="53"/>
  <c r="F25" i="53"/>
  <c r="E26" i="53"/>
  <c r="F26" i="53"/>
  <c r="E27" i="53"/>
  <c r="F27" i="53"/>
  <c r="F23" i="53"/>
  <c r="E23" i="53"/>
  <c r="J18" i="53"/>
  <c r="E19" i="53"/>
  <c r="F19" i="53"/>
  <c r="E20" i="53"/>
  <c r="F20" i="53"/>
  <c r="E21" i="53"/>
  <c r="F21" i="53"/>
  <c r="E22" i="53"/>
  <c r="F22" i="53"/>
  <c r="F18" i="53"/>
  <c r="E18" i="53"/>
  <c r="I14" i="53"/>
  <c r="J13" i="53"/>
  <c r="F14" i="53"/>
  <c r="F15" i="53"/>
  <c r="F16" i="53"/>
  <c r="F17" i="53"/>
  <c r="F13" i="53"/>
  <c r="E14" i="53"/>
  <c r="E15" i="53"/>
  <c r="E16" i="53"/>
  <c r="E17" i="53"/>
  <c r="E13" i="53"/>
  <c r="S21" i="20"/>
  <c r="AB20" i="20"/>
  <c r="S19" i="20"/>
  <c r="F9" i="53"/>
  <c r="AB14" i="20"/>
  <c r="F10" i="53"/>
  <c r="V13" i="20" s="1"/>
  <c r="F11" i="53"/>
  <c r="Y14" i="20"/>
  <c r="F12" i="53"/>
  <c r="Y15" i="20"/>
  <c r="F8" i="53"/>
  <c r="I4" i="53"/>
  <c r="J4" i="53"/>
  <c r="I5" i="53"/>
  <c r="J5" i="53"/>
  <c r="I6" i="53"/>
  <c r="J6" i="53"/>
  <c r="I7" i="53"/>
  <c r="J7" i="53"/>
  <c r="J3" i="53"/>
  <c r="I3" i="53"/>
  <c r="F4" i="53"/>
  <c r="F5" i="53"/>
  <c r="F6" i="53"/>
  <c r="F7" i="53"/>
  <c r="F3" i="53"/>
  <c r="E4" i="53"/>
  <c r="E5" i="53"/>
  <c r="E7" i="53"/>
  <c r="E9" i="53"/>
  <c r="E10" i="53"/>
  <c r="S13" i="20" s="1"/>
  <c r="E11" i="53"/>
  <c r="S12" i="20" s="1"/>
  <c r="E12" i="53"/>
  <c r="E8" i="53"/>
  <c r="S10" i="20"/>
  <c r="V10" i="20"/>
  <c r="Y10" i="20"/>
  <c r="S18" i="20"/>
  <c r="V18" i="20"/>
  <c r="T11" i="20"/>
  <c r="W11" i="20"/>
  <c r="Z11" i="20"/>
  <c r="T19" i="20"/>
  <c r="W19" i="20"/>
  <c r="Z19" i="20"/>
  <c r="T12" i="20"/>
  <c r="W12" i="20"/>
  <c r="Z12" i="20"/>
  <c r="T20" i="20"/>
  <c r="W20" i="20"/>
  <c r="Z20" i="20"/>
  <c r="T13" i="20"/>
  <c r="W13" i="20"/>
  <c r="Z13" i="20"/>
  <c r="T21" i="20"/>
  <c r="W21" i="20"/>
  <c r="Z21" i="20"/>
  <c r="T14" i="20"/>
  <c r="W14" i="20"/>
  <c r="Z14" i="20"/>
  <c r="T22" i="20"/>
  <c r="W22" i="20"/>
  <c r="Z22" i="20"/>
  <c r="T15" i="20"/>
  <c r="W15" i="20"/>
  <c r="Z15" i="20"/>
  <c r="T23" i="20"/>
  <c r="W23" i="20"/>
  <c r="Z23" i="20"/>
  <c r="S11" i="1"/>
  <c r="T11" i="1"/>
  <c r="V11" i="1"/>
  <c r="W11" i="1"/>
  <c r="Y11" i="1"/>
  <c r="Z11" i="1"/>
  <c r="AB11" i="1"/>
  <c r="AC11" i="1"/>
  <c r="S18" i="1"/>
  <c r="T18" i="1"/>
  <c r="V18" i="1"/>
  <c r="W18" i="1"/>
  <c r="S12" i="1"/>
  <c r="T12" i="1"/>
  <c r="V12" i="1"/>
  <c r="W12" i="1"/>
  <c r="Y12" i="1"/>
  <c r="Z12" i="1"/>
  <c r="AB12" i="1"/>
  <c r="AC12" i="1"/>
  <c r="S19" i="1"/>
  <c r="T19" i="1"/>
  <c r="V19" i="1"/>
  <c r="W19" i="1"/>
  <c r="S13" i="1"/>
  <c r="V13" i="1"/>
  <c r="W13" i="1"/>
  <c r="Y13" i="1"/>
  <c r="Z13" i="1"/>
  <c r="AB13" i="1"/>
  <c r="AC13" i="1"/>
  <c r="S20" i="1"/>
  <c r="T20" i="1"/>
  <c r="V20" i="1"/>
  <c r="W20" i="1"/>
  <c r="S14" i="1"/>
  <c r="T14" i="1"/>
  <c r="V14" i="1"/>
  <c r="W14" i="1"/>
  <c r="Y14" i="1"/>
  <c r="Z14" i="1"/>
  <c r="AB14" i="1"/>
  <c r="AC14" i="1"/>
  <c r="S21" i="1"/>
  <c r="T21" i="1"/>
  <c r="V21" i="1"/>
  <c r="W21" i="1"/>
  <c r="S15" i="1"/>
  <c r="T15" i="1"/>
  <c r="V15" i="1"/>
  <c r="W15" i="1"/>
  <c r="Y15" i="1"/>
  <c r="Z15" i="1"/>
  <c r="AB15" i="1"/>
  <c r="AC15" i="1"/>
  <c r="S22" i="1"/>
  <c r="T22" i="1"/>
  <c r="V22" i="1"/>
  <c r="W22" i="1"/>
  <c r="V14" i="20" l="1"/>
  <c r="AB12" i="20"/>
  <c r="Y13" i="20"/>
  <c r="AB13" i="20"/>
  <c r="AB11" i="20"/>
  <c r="V11" i="20"/>
  <c r="S20" i="20"/>
  <c r="S15" i="20"/>
  <c r="V15" i="20"/>
  <c r="Y12" i="20"/>
  <c r="V12" i="20"/>
  <c r="S23" i="20"/>
  <c r="S22" i="20"/>
  <c r="Y11" i="20"/>
  <c r="Y19" i="20"/>
  <c r="V20" i="20"/>
  <c r="Y21" i="20"/>
  <c r="V23" i="20"/>
  <c r="Y23" i="20"/>
  <c r="V19" i="20"/>
  <c r="Y22" i="20"/>
  <c r="V21" i="20"/>
  <c r="AB21" i="20"/>
  <c r="AB22" i="20"/>
  <c r="AB23" i="20"/>
  <c r="Y20" i="20"/>
  <c r="V22" i="20"/>
  <c r="AB19" i="20"/>
  <c r="S14" i="20"/>
  <c r="S11" i="20"/>
</calcChain>
</file>

<file path=xl/sharedStrings.xml><?xml version="1.0" encoding="utf-8"?>
<sst xmlns="http://schemas.openxmlformats.org/spreadsheetml/2006/main" count="836" uniqueCount="195">
  <si>
    <t xml:space="preserve">Dip </t>
  </si>
  <si>
    <t>MenC</t>
  </si>
  <si>
    <t xml:space="preserve">MMR </t>
  </si>
  <si>
    <t>Scotland</t>
  </si>
  <si>
    <t>Ayrshire &amp; Arran</t>
  </si>
  <si>
    <t>Borders</t>
  </si>
  <si>
    <t>Fife</t>
  </si>
  <si>
    <t>Highland</t>
  </si>
  <si>
    <t>Lanarkshire</t>
  </si>
  <si>
    <t>Grampian</t>
  </si>
  <si>
    <t>Orkney</t>
  </si>
  <si>
    <t>Lothian</t>
  </si>
  <si>
    <t>Tayside</t>
  </si>
  <si>
    <t>Forth Valley</t>
  </si>
  <si>
    <t>Western Isles</t>
  </si>
  <si>
    <t>Dumfries &amp; Galloway</t>
  </si>
  <si>
    <t>Shetland</t>
  </si>
  <si>
    <t>Source: SIRS</t>
  </si>
  <si>
    <t>SIMD</t>
  </si>
  <si>
    <t>SIMD unknown</t>
  </si>
  <si>
    <t>Greater Glasgow &amp; Clyde</t>
  </si>
  <si>
    <t>Total</t>
  </si>
  <si>
    <t>NHS Board</t>
  </si>
  <si>
    <t>Worksheet Name</t>
  </si>
  <si>
    <t>Description</t>
  </si>
  <si>
    <t>Charts - Scotland</t>
  </si>
  <si>
    <t>The following tables/charts are available within this workbook:</t>
  </si>
  <si>
    <t>Index page</t>
  </si>
  <si>
    <t>Data</t>
  </si>
  <si>
    <t xml:space="preserve">MMR1 </t>
  </si>
  <si>
    <t>MMR1</t>
  </si>
  <si>
    <t>All Scotland</t>
  </si>
  <si>
    <t>PCV</t>
  </si>
  <si>
    <t>Number completed course</t>
  </si>
  <si>
    <t>Percentage completed course</t>
  </si>
  <si>
    <t>PCVB</t>
  </si>
  <si>
    <t>Hib/MenC</t>
  </si>
  <si>
    <t>Concat</t>
  </si>
  <si>
    <t>Health Boards</t>
  </si>
  <si>
    <t>Select NHS Board</t>
  </si>
  <si>
    <t>A</t>
  </si>
  <si>
    <t>B</t>
  </si>
  <si>
    <t>Y</t>
  </si>
  <si>
    <t>V</t>
  </si>
  <si>
    <t>N</t>
  </si>
  <si>
    <t>G</t>
  </si>
  <si>
    <t>H</t>
  </si>
  <si>
    <t>L</t>
  </si>
  <si>
    <t>T</t>
  </si>
  <si>
    <t>W</t>
  </si>
  <si>
    <t>F</t>
  </si>
  <si>
    <t>S</t>
  </si>
  <si>
    <t>R</t>
  </si>
  <si>
    <t>Z</t>
  </si>
  <si>
    <t>M</t>
  </si>
  <si>
    <t>M1</t>
  </si>
  <si>
    <t>M2</t>
  </si>
  <si>
    <t>M3</t>
  </si>
  <si>
    <t>M4</t>
  </si>
  <si>
    <t>M5</t>
  </si>
  <si>
    <t>A1</t>
  </si>
  <si>
    <t>A2</t>
  </si>
  <si>
    <t>A3</t>
  </si>
  <si>
    <t>A4</t>
  </si>
  <si>
    <t>A5</t>
  </si>
  <si>
    <t>B1</t>
  </si>
  <si>
    <t>B2</t>
  </si>
  <si>
    <t>B3</t>
  </si>
  <si>
    <t>B4</t>
  </si>
  <si>
    <t>B5</t>
  </si>
  <si>
    <t>Y1</t>
  </si>
  <si>
    <t>Y2</t>
  </si>
  <si>
    <t>Y3</t>
  </si>
  <si>
    <t>Y4</t>
  </si>
  <si>
    <t>Y5</t>
  </si>
  <si>
    <t>F1</t>
  </si>
  <si>
    <t>F2</t>
  </si>
  <si>
    <t>F3</t>
  </si>
  <si>
    <t>F4</t>
  </si>
  <si>
    <t>F5</t>
  </si>
  <si>
    <t>V1</t>
  </si>
  <si>
    <t>V2</t>
  </si>
  <si>
    <t>V3</t>
  </si>
  <si>
    <t>V4</t>
  </si>
  <si>
    <t>V5</t>
  </si>
  <si>
    <t>N1</t>
  </si>
  <si>
    <t>N2</t>
  </si>
  <si>
    <t>N3</t>
  </si>
  <si>
    <t>N4</t>
  </si>
  <si>
    <t>N5</t>
  </si>
  <si>
    <t>G1</t>
  </si>
  <si>
    <t>G2</t>
  </si>
  <si>
    <t>G3</t>
  </si>
  <si>
    <t>G4</t>
  </si>
  <si>
    <t>G5</t>
  </si>
  <si>
    <t>H1</t>
  </si>
  <si>
    <t>H2</t>
  </si>
  <si>
    <t>H3</t>
  </si>
  <si>
    <t>H4</t>
  </si>
  <si>
    <t>H5</t>
  </si>
  <si>
    <t>L1</t>
  </si>
  <si>
    <t>L2</t>
  </si>
  <si>
    <t>L3</t>
  </si>
  <si>
    <t>L4</t>
  </si>
  <si>
    <t>L5</t>
  </si>
  <si>
    <t>S1</t>
  </si>
  <si>
    <t>S2</t>
  </si>
  <si>
    <t>S3</t>
  </si>
  <si>
    <t>S4</t>
  </si>
  <si>
    <t>S5</t>
  </si>
  <si>
    <t>R1</t>
  </si>
  <si>
    <t>R2</t>
  </si>
  <si>
    <t>R3</t>
  </si>
  <si>
    <t>R4</t>
  </si>
  <si>
    <t>R5</t>
  </si>
  <si>
    <t>Z1</t>
  </si>
  <si>
    <t>Z2</t>
  </si>
  <si>
    <t>Z3</t>
  </si>
  <si>
    <t>Z4</t>
  </si>
  <si>
    <t>Z5</t>
  </si>
  <si>
    <t>T1</t>
  </si>
  <si>
    <t>T2</t>
  </si>
  <si>
    <t>T3</t>
  </si>
  <si>
    <t>T4</t>
  </si>
  <si>
    <t>T5</t>
  </si>
  <si>
    <t>W1</t>
  </si>
  <si>
    <t>W2</t>
  </si>
  <si>
    <t>W3</t>
  </si>
  <si>
    <t>W4</t>
  </si>
  <si>
    <t>W5</t>
  </si>
  <si>
    <t>hb</t>
  </si>
  <si>
    <t>Cyphers for charts</t>
  </si>
  <si>
    <t>Charts - NHS Board</t>
  </si>
  <si>
    <t>5 (least deprived)</t>
  </si>
  <si>
    <t>1 (most deprived)</t>
  </si>
  <si>
    <t>DTP/Pol/Hib</t>
  </si>
  <si>
    <t xml:space="preserve">NHS Board unknown </t>
  </si>
  <si>
    <t>Chart Data</t>
  </si>
  <si>
    <t>Rotavirus</t>
  </si>
  <si>
    <t>MMR2</t>
  </si>
  <si>
    <t>Evaluation Period: 1 January to 31 December 2015</t>
  </si>
  <si>
    <t xml:space="preserve">Uptake of primary courses of the 5-in-1 vaccine (comprising DTP/Pol/Hib), MenC , PCV and Rotavirus by 12 months, </t>
  </si>
  <si>
    <t xml:space="preserve">MMR1, Hib/MenC and PCVB by 24 months and MMR2 by 5 years, by SIMD 2012 quintile </t>
  </si>
  <si>
    <t>NHS Ayrshire &amp; Arran</t>
  </si>
  <si>
    <t>NHS Borders</t>
  </si>
  <si>
    <t>NHS Dumfries &amp; Galloway</t>
  </si>
  <si>
    <t>NHS Fife</t>
  </si>
  <si>
    <t>NHS Forth Valley</t>
  </si>
  <si>
    <t>NHS Grampian</t>
  </si>
  <si>
    <t>NHS Greater Glasgow &amp; Clyde</t>
  </si>
  <si>
    <t>NHS Highland</t>
  </si>
  <si>
    <t>NHS Lanarkshire</t>
  </si>
  <si>
    <t>NHS Lothian</t>
  </si>
  <si>
    <t>NHS Orkney</t>
  </si>
  <si>
    <t>NHS Shetland</t>
  </si>
  <si>
    <t>NHS Western Isles</t>
  </si>
  <si>
    <t>Rota</t>
  </si>
  <si>
    <t>NHS Tayside</t>
  </si>
  <si>
    <t>Vaccine List</t>
  </si>
  <si>
    <t>PCV Booster</t>
  </si>
  <si>
    <t xml:space="preserve">SIMD </t>
  </si>
  <si>
    <t>MT</t>
  </si>
  <si>
    <t>Select Vaccine</t>
  </si>
  <si>
    <t xml:space="preserve">Select NHS Board </t>
  </si>
  <si>
    <t>12 months of age</t>
  </si>
  <si>
    <t>24 months of age</t>
  </si>
  <si>
    <t>5
Least Deprived</t>
  </si>
  <si>
    <t>1 
Most Deprived</t>
  </si>
  <si>
    <t>2</t>
  </si>
  <si>
    <t>3</t>
  </si>
  <si>
    <t>4</t>
  </si>
  <si>
    <t>MenB</t>
  </si>
  <si>
    <t>..</t>
  </si>
  <si>
    <t>MenB (Booster)</t>
  </si>
  <si>
    <t>Number in Cohort</t>
  </si>
  <si>
    <t>.. Not Applicable.</t>
  </si>
  <si>
    <t>6-in-1</t>
  </si>
  <si>
    <t xml:space="preserve">Immunisation uptake rates by Scottish Index of Multiple Deprivation (SIMD) 2020v2 quintile </t>
  </si>
  <si>
    <r>
      <t>NHS Board of treatment</t>
    </r>
    <r>
      <rPr>
        <b/>
        <vertAlign val="superscript"/>
        <sz val="8"/>
        <rFont val="Arial"/>
        <family val="2"/>
      </rPr>
      <t>1</t>
    </r>
  </si>
  <si>
    <r>
      <t>SIMD 2020v2 quintile</t>
    </r>
    <r>
      <rPr>
        <b/>
        <vertAlign val="superscript"/>
        <sz val="8"/>
        <rFont val="Arial"/>
        <family val="2"/>
      </rPr>
      <t>2</t>
    </r>
  </si>
  <si>
    <t>Immunisation uptake rates by SIMD 2020v2 quintile in Scotland</t>
  </si>
  <si>
    <r>
      <t>1.</t>
    </r>
    <r>
      <rPr>
        <sz val="9"/>
        <rFont val="Times New Roman"/>
        <family val="1"/>
      </rPr>
      <t xml:space="preserve">     </t>
    </r>
    <r>
      <rPr>
        <sz val="9"/>
        <rFont val="Arial"/>
        <family val="2"/>
      </rPr>
      <t xml:space="preserve"> Scottish Index of Multiple Deprivation (SIMD) 2020v2 (Scotland level) quintile (population-weighted).</t>
    </r>
  </si>
  <si>
    <t>Immunisation uptake rates by SIMD 2020v2 quintile by NHS Board</t>
  </si>
  <si>
    <t>4-in-1</t>
  </si>
  <si>
    <t>Primary immunisation uptake rates by 12 months of age, uptake of MMR1, Hib/MenC and PCVB and Men B (Booster) by 24 months of age, and 4-in-1 and MMR2 by 5 years of age, by SIMD 2020v2 quintile and NHS Board of treatment</t>
  </si>
  <si>
    <t>5 years of age</t>
  </si>
  <si>
    <t>Table showing primary immunisation uptake rates of the 6-in-1 vaccine, PCV, Rotavirus and MenB by 12 months of age, MMR1, Hib/MenC, PCVB and MenB (Booster) by 24 months of age and 4-in-1 and MMR2 by 5 years of age; evaluation period January to December 2022, by SIMD 2020v2 quintile and NHS Board of Treatment</t>
  </si>
  <si>
    <t>Charts showing primary immunisation uptake rates of the 6-in-1 vaccine, PCV, Rotavirus and MenB by 12 months of age, MMR1, Hib/MenC, PCVB and MenB (Booster) by 24 months of age and 4-in-1 and MMR2 by 5 years of age; evaluation period January to December 2022, by SIMD 2020v2 quintile, Scotland</t>
  </si>
  <si>
    <t>Charts showing primary immunisation uptake rates of the 6-in-1 vaccine, PCV, Rotavirus and MenB by 12 months of age, MMR1, Hib/MenC, PCVB and MenB (Booster) by 24 months of age and 4-in-1 and MMR2 by 5 years of age; evaluation period January to December 2022, by SIMD 2020v2 quintile and NHS Board of Treatment</t>
  </si>
  <si>
    <t>Evaluation Period: 1 January to 31 December 2022</t>
  </si>
  <si>
    <t>Date: 13 February 2023</t>
  </si>
  <si>
    <t>Source: SIRS, 13 February 2023</t>
  </si>
  <si>
    <t>5 years (born 1 January to 31 December 2017)</t>
  </si>
  <si>
    <r>
      <t>12 months</t>
    </r>
    <r>
      <rPr>
        <b/>
        <vertAlign val="superscript"/>
        <sz val="8"/>
        <rFont val="Arial"/>
        <family val="2"/>
      </rPr>
      <t xml:space="preserve">  </t>
    </r>
    <r>
      <rPr>
        <b/>
        <sz val="8"/>
        <rFont val="Arial"/>
        <family val="2"/>
      </rPr>
      <t>(born 1 January to 31 December 2021)</t>
    </r>
  </si>
  <si>
    <r>
      <t xml:space="preserve">24 months </t>
    </r>
    <r>
      <rPr>
        <b/>
        <vertAlign val="superscript"/>
        <sz val="8"/>
        <rFont val="Arial"/>
        <family val="2"/>
      </rPr>
      <t xml:space="preserve"> </t>
    </r>
    <r>
      <rPr>
        <b/>
        <sz val="8"/>
        <rFont val="Arial"/>
        <family val="2"/>
      </rPr>
      <t>(born 1 January to 31 December 2020)</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</si>
</sst>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0.0"/>
    <numFmt numFmtId="165" formatCode="[&gt;=100]&quot;100.0&quot;;[&lt;100]####0.0;"/>
    <numFmt numFmtId="166" formatCode="#.0"/>
    <numFmt numFmtId="167" formatCode="###0"/>
    <numFmt numFmtId="168" formatCode="###0.00"/>
    <numFmt numFmtId="169" formatCode="###0.0"/>
    <numFmt numFmtId="170" formatCode="#,##0.0"/>
  </numFmts>
  <fonts count="24" x14ac:knownFonts="1">
    <font>
      <sz val="8"/>
      <name val="Arial"/>
    </font>
    <font>
      <sz val="11"/>
      <color theme="1"/>
      <name val="Calibri"/>
      <family val="2"/>
      <scheme val="minor"/>
    </font>
    <font>
      <sz val="11"/>
      <color theme="1"/>
      <name val="Calibri"/>
      <family val="2"/>
      <scheme val="minor"/>
    </font>
    <font>
      <b/>
      <sz val="8"/>
      <name val="Arial"/>
      <family val="2"/>
    </font>
    <font>
      <b/>
      <vertAlign val="superscript"/>
      <sz val="8"/>
      <name val="Arial"/>
      <family val="2"/>
    </font>
    <font>
      <sz val="8"/>
      <name val="Arial"/>
      <family val="2"/>
    </font>
    <font>
      <b/>
      <sz val="10"/>
      <name val="Arial"/>
      <family val="2"/>
    </font>
    <font>
      <sz val="10"/>
      <name val="Arial"/>
      <family val="2"/>
    </font>
    <font>
      <u/>
      <sz val="10"/>
      <color indexed="12"/>
      <name val="Arial"/>
      <family val="2"/>
    </font>
    <font>
      <b/>
      <sz val="12"/>
      <name val="Arial"/>
      <family val="2"/>
    </font>
    <font>
      <u/>
      <sz val="8"/>
      <color indexed="12"/>
      <name val="Arial"/>
      <family val="2"/>
    </font>
    <font>
      <u/>
      <sz val="10"/>
      <color indexed="12"/>
      <name val="Arial"/>
      <family val="2"/>
    </font>
    <font>
      <sz val="9"/>
      <name val="Arial"/>
      <family val="2"/>
    </font>
    <font>
      <sz val="10"/>
      <name val="Arial"/>
      <family val="2"/>
    </font>
    <font>
      <sz val="9"/>
      <color indexed="8"/>
      <name val="Arial"/>
      <family val="2"/>
    </font>
    <font>
      <b/>
      <sz val="9"/>
      <color indexed="8"/>
      <name val="Arial"/>
      <family val="2"/>
    </font>
    <font>
      <sz val="8"/>
      <color theme="0"/>
      <name val="Arial"/>
      <family val="2"/>
    </font>
    <font>
      <sz val="12"/>
      <name val="Arial"/>
      <family val="2"/>
    </font>
    <font>
      <b/>
      <sz val="11"/>
      <name val="Arial"/>
      <family val="2"/>
    </font>
    <font>
      <b/>
      <u/>
      <sz val="14"/>
      <name val="Arial"/>
      <family val="2"/>
    </font>
    <font>
      <sz val="9"/>
      <name val="Times New Roman"/>
      <family val="1"/>
    </font>
    <font>
      <b/>
      <sz val="8"/>
      <color theme="0"/>
      <name val="Arial"/>
      <family val="2"/>
    </font>
    <font>
      <sz val="9"/>
      <color rgb="FF000000"/>
      <name val="Arial"/>
      <family val="2"/>
    </font>
    <font>
      <sz val="10"/>
      <color theme="0"/>
      <name val="Arial"/>
      <family val="2"/>
    </font>
  </fonts>
  <fills count="3">
    <fill>
      <patternFill patternType="none"/>
    </fill>
    <fill>
      <patternFill patternType="gray125"/>
    </fill>
    <fill>
      <patternFill patternType="solid">
        <fgColor theme="0"/>
        <bgColor indexed="64"/>
      </patternFill>
    </fill>
  </fills>
  <borders count="16">
    <border>
      <left/>
      <right/>
      <top/>
      <bottom/>
      <diagonal/>
    </border>
    <border>
      <left style="thin">
        <color indexed="64"/>
      </left>
      <right style="thin">
        <color indexed="64"/>
      </right>
      <top style="thin">
        <color indexed="64"/>
      </top>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s>
  <cellStyleXfs count="35">
    <xf numFmtId="0" fontId="0" fillId="0" borderId="0"/>
    <xf numFmtId="0" fontId="10" fillId="0" borderId="0" applyNumberFormat="0" applyFill="0" applyBorder="0" applyAlignment="0" applyProtection="0">
      <alignment vertical="top"/>
      <protection locked="0"/>
    </xf>
    <xf numFmtId="0" fontId="13"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cellStyleXfs>
  <cellXfs count="295">
    <xf numFmtId="0" fontId="0" fillId="0" borderId="0" xfId="0"/>
    <xf numFmtId="0" fontId="3" fillId="0" borderId="0" xfId="0" applyFont="1"/>
    <xf numFmtId="1" fontId="0" fillId="0" borderId="0" xfId="0" applyNumberFormat="1" applyAlignment="1">
      <alignment horizontal="left"/>
    </xf>
    <xf numFmtId="164" fontId="0" fillId="0" borderId="0" xfId="0" applyNumberFormat="1" applyAlignment="1">
      <alignment horizontal="center"/>
    </xf>
    <xf numFmtId="1" fontId="3" fillId="0" borderId="2" xfId="0" applyNumberFormat="1" applyFont="1" applyBorder="1" applyAlignment="1">
      <alignment horizontal="left"/>
    </xf>
    <xf numFmtId="1" fontId="3" fillId="0" borderId="4" xfId="0" applyNumberFormat="1" applyFont="1" applyBorder="1" applyAlignment="1">
      <alignment horizontal="center"/>
    </xf>
    <xf numFmtId="1" fontId="0" fillId="0" borderId="0" xfId="0" applyNumberFormat="1" applyAlignment="1" applyProtection="1">
      <alignment horizontal="left"/>
      <protection locked="0"/>
    </xf>
    <xf numFmtId="164" fontId="0" fillId="0" borderId="5" xfId="0" applyNumberFormat="1" applyBorder="1" applyAlignment="1" applyProtection="1">
      <alignment horizontal="center"/>
      <protection locked="0"/>
    </xf>
    <xf numFmtId="164" fontId="0" fillId="0" borderId="6" xfId="0" applyNumberFormat="1" applyBorder="1" applyAlignment="1" applyProtection="1">
      <alignment horizontal="center"/>
      <protection locked="0"/>
    </xf>
    <xf numFmtId="164" fontId="0" fillId="0" borderId="4" xfId="0" applyNumberFormat="1" applyBorder="1" applyAlignment="1" applyProtection="1">
      <alignment horizontal="center"/>
      <protection locked="0"/>
    </xf>
    <xf numFmtId="164" fontId="0" fillId="0" borderId="2" xfId="0" applyNumberFormat="1" applyBorder="1" applyAlignment="1" applyProtection="1">
      <alignment horizontal="center"/>
      <protection locked="0"/>
    </xf>
    <xf numFmtId="164" fontId="0" fillId="0" borderId="0" xfId="0" applyNumberFormat="1" applyBorder="1" applyAlignment="1" applyProtection="1">
      <alignment horizontal="center"/>
      <protection locked="0"/>
    </xf>
    <xf numFmtId="1" fontId="0" fillId="0" borderId="0" xfId="0" applyNumberFormat="1" applyBorder="1" applyAlignment="1" applyProtection="1">
      <alignment horizontal="left"/>
      <protection locked="0"/>
    </xf>
    <xf numFmtId="0" fontId="0" fillId="0" borderId="0" xfId="0" applyBorder="1"/>
    <xf numFmtId="0" fontId="6" fillId="0" borderId="0" xfId="0" applyFont="1"/>
    <xf numFmtId="164" fontId="3" fillId="0" borderId="0" xfId="0" applyNumberFormat="1" applyFont="1" applyFill="1" applyAlignment="1">
      <alignment horizontal="center"/>
    </xf>
    <xf numFmtId="0" fontId="3" fillId="0" borderId="8" xfId="0" applyFont="1" applyBorder="1"/>
    <xf numFmtId="0" fontId="3" fillId="0" borderId="5" xfId="0" applyFont="1" applyBorder="1"/>
    <xf numFmtId="0" fontId="3" fillId="0" borderId="4" xfId="0" applyFont="1" applyBorder="1"/>
    <xf numFmtId="0" fontId="0" fillId="0" borderId="5" xfId="0" applyNumberFormat="1" applyBorder="1" applyAlignment="1" applyProtection="1">
      <alignment horizontal="left"/>
      <protection locked="0"/>
    </xf>
    <xf numFmtId="0" fontId="0" fillId="0" borderId="4" xfId="0" applyNumberFormat="1" applyBorder="1" applyAlignment="1" applyProtection="1">
      <alignment horizontal="left"/>
      <protection locked="0"/>
    </xf>
    <xf numFmtId="0" fontId="3" fillId="0" borderId="5" xfId="0" applyNumberFormat="1" applyFont="1" applyBorder="1" applyAlignment="1" applyProtection="1">
      <alignment horizontal="left"/>
      <protection locked="0"/>
    </xf>
    <xf numFmtId="0" fontId="5" fillId="0" borderId="5" xfId="0" applyNumberFormat="1" applyFont="1" applyBorder="1" applyAlignment="1" applyProtection="1">
      <alignment horizontal="left"/>
      <protection locked="0"/>
    </xf>
    <xf numFmtId="1" fontId="5" fillId="0" borderId="0" xfId="0" applyNumberFormat="1" applyFont="1" applyAlignment="1">
      <alignment horizontal="left"/>
    </xf>
    <xf numFmtId="0" fontId="5" fillId="0" borderId="0" xfId="0" applyFont="1"/>
    <xf numFmtId="0" fontId="5" fillId="0" borderId="0" xfId="0" applyFont="1" applyBorder="1"/>
    <xf numFmtId="0" fontId="5" fillId="0" borderId="0" xfId="0" applyFont="1" applyFill="1" applyBorder="1"/>
    <xf numFmtId="164" fontId="3" fillId="0" borderId="2" xfId="0" applyNumberFormat="1" applyFont="1" applyBorder="1" applyAlignment="1">
      <alignment horizontal="center"/>
    </xf>
    <xf numFmtId="0" fontId="7" fillId="0" borderId="0" xfId="0" applyFont="1"/>
    <xf numFmtId="0" fontId="6" fillId="0" borderId="9" xfId="0" applyFont="1" applyBorder="1" applyAlignment="1">
      <alignment horizontal="left" wrapText="1"/>
    </xf>
    <xf numFmtId="0" fontId="6" fillId="0" borderId="9" xfId="0" applyFont="1" applyBorder="1"/>
    <xf numFmtId="0" fontId="7" fillId="0" borderId="2" xfId="0" applyFont="1" applyBorder="1"/>
    <xf numFmtId="0" fontId="7" fillId="0" borderId="0" xfId="0" applyFont="1" applyBorder="1"/>
    <xf numFmtId="164" fontId="0" fillId="0" borderId="0" xfId="0" applyNumberFormat="1" applyBorder="1" applyAlignment="1">
      <alignment horizontal="right"/>
    </xf>
    <xf numFmtId="0" fontId="11" fillId="0" borderId="0" xfId="1" applyFont="1" applyAlignment="1" applyProtection="1"/>
    <xf numFmtId="0" fontId="7" fillId="0" borderId="9" xfId="0" applyFont="1" applyBorder="1"/>
    <xf numFmtId="1" fontId="10" fillId="0" borderId="0" xfId="1" applyNumberFormat="1" applyFont="1" applyAlignment="1" applyProtection="1">
      <alignment horizontal="left"/>
    </xf>
    <xf numFmtId="164" fontId="5" fillId="0" borderId="0" xfId="0" applyNumberFormat="1" applyFont="1" applyFill="1" applyAlignment="1">
      <alignment horizontal="center"/>
    </xf>
    <xf numFmtId="165" fontId="3" fillId="0" borderId="2" xfId="0" applyNumberFormat="1" applyFont="1" applyFill="1" applyBorder="1" applyAlignment="1">
      <alignment horizontal="right"/>
    </xf>
    <xf numFmtId="164" fontId="0" fillId="0" borderId="10" xfId="0" applyNumberFormat="1" applyBorder="1" applyAlignment="1">
      <alignment horizontal="center"/>
    </xf>
    <xf numFmtId="164" fontId="0" fillId="0" borderId="11" xfId="0" applyNumberFormat="1" applyBorder="1" applyAlignment="1">
      <alignment horizontal="center"/>
    </xf>
    <xf numFmtId="0" fontId="5" fillId="0" borderId="5" xfId="0" applyFont="1" applyBorder="1"/>
    <xf numFmtId="0" fontId="5" fillId="0" borderId="0" xfId="0" applyNumberFormat="1" applyFont="1" applyBorder="1" applyAlignment="1" applyProtection="1">
      <alignment horizontal="left"/>
      <protection locked="0"/>
    </xf>
    <xf numFmtId="165" fontId="3" fillId="0" borderId="2" xfId="0" applyNumberFormat="1" applyFont="1" applyFill="1" applyBorder="1" applyAlignment="1">
      <alignment horizontal="center"/>
    </xf>
    <xf numFmtId="0" fontId="8" fillId="0" borderId="0" xfId="1" applyFont="1" applyAlignment="1" applyProtection="1"/>
    <xf numFmtId="0" fontId="3" fillId="0" borderId="0" xfId="0" applyFont="1" applyBorder="1"/>
    <xf numFmtId="0" fontId="3" fillId="0" borderId="2" xfId="0" applyFont="1" applyBorder="1"/>
    <xf numFmtId="0" fontId="3" fillId="0" borderId="0" xfId="0" applyNumberFormat="1" applyFont="1" applyFill="1" applyBorder="1" applyAlignment="1" applyProtection="1">
      <alignment horizontal="left"/>
      <protection locked="0"/>
    </xf>
    <xf numFmtId="0" fontId="5" fillId="0" borderId="4" xfId="0" applyNumberFormat="1" applyFont="1" applyBorder="1" applyAlignment="1" applyProtection="1">
      <alignment horizontal="left"/>
      <protection locked="0"/>
    </xf>
    <xf numFmtId="0" fontId="5" fillId="0" borderId="2" xfId="0" applyNumberFormat="1" applyFont="1" applyBorder="1" applyAlignment="1" applyProtection="1">
      <alignment horizontal="left"/>
      <protection locked="0"/>
    </xf>
    <xf numFmtId="1" fontId="0" fillId="0" borderId="7" xfId="0" applyNumberFormat="1" applyBorder="1" applyAlignment="1" applyProtection="1">
      <alignment horizontal="left"/>
      <protection locked="0"/>
    </xf>
    <xf numFmtId="164" fontId="0" fillId="0" borderId="5" xfId="0" applyNumberFormat="1" applyFill="1" applyBorder="1" applyAlignment="1" applyProtection="1">
      <alignment horizontal="center"/>
      <protection locked="0"/>
    </xf>
    <xf numFmtId="164" fontId="0" fillId="0" borderId="0" xfId="0" applyNumberFormat="1" applyFill="1" applyBorder="1" applyAlignment="1" applyProtection="1">
      <alignment horizontal="center"/>
      <protection locked="0"/>
    </xf>
    <xf numFmtId="1" fontId="0" fillId="0" borderId="11" xfId="0" applyNumberFormat="1" applyBorder="1" applyAlignment="1">
      <alignment horizontal="left"/>
    </xf>
    <xf numFmtId="1" fontId="3" fillId="0" borderId="6" xfId="0" applyNumberFormat="1" applyFont="1" applyBorder="1" applyAlignment="1">
      <alignment horizontal="left"/>
    </xf>
    <xf numFmtId="1" fontId="0" fillId="0" borderId="6" xfId="0" applyNumberFormat="1" applyBorder="1" applyAlignment="1" applyProtection="1">
      <alignment horizontal="left"/>
      <protection locked="0"/>
    </xf>
    <xf numFmtId="0" fontId="0" fillId="0" borderId="0" xfId="0" applyNumberFormat="1" applyBorder="1" applyAlignment="1" applyProtection="1">
      <alignment horizontal="left"/>
      <protection locked="0"/>
    </xf>
    <xf numFmtId="166" fontId="3" fillId="0" borderId="0" xfId="0" applyNumberFormat="1" applyFont="1" applyBorder="1" applyAlignment="1" applyProtection="1">
      <alignment horizontal="right"/>
      <protection locked="0"/>
    </xf>
    <xf numFmtId="1" fontId="3" fillId="0" borderId="11" xfId="0" applyNumberFormat="1" applyFont="1" applyBorder="1" applyAlignment="1">
      <alignment horizontal="left"/>
    </xf>
    <xf numFmtId="164" fontId="5" fillId="0" borderId="0" xfId="0" applyNumberFormat="1" applyFont="1" applyBorder="1" applyAlignment="1">
      <alignment horizontal="right"/>
    </xf>
    <xf numFmtId="0" fontId="14" fillId="0" borderId="0" xfId="2" applyFont="1" applyBorder="1" applyAlignment="1">
      <alignment horizontal="center" wrapText="1"/>
    </xf>
    <xf numFmtId="168" fontId="14" fillId="0" borderId="0" xfId="2" applyNumberFormat="1" applyFont="1" applyBorder="1" applyAlignment="1">
      <alignment horizontal="right" vertical="center"/>
    </xf>
    <xf numFmtId="169" fontId="14" fillId="0" borderId="0" xfId="2" applyNumberFormat="1" applyFont="1" applyBorder="1" applyAlignment="1">
      <alignment horizontal="right" vertical="center"/>
    </xf>
    <xf numFmtId="0" fontId="14" fillId="0" borderId="0" xfId="2" applyFont="1" applyBorder="1" applyAlignment="1">
      <alignment horizontal="right" vertical="center"/>
    </xf>
    <xf numFmtId="167" fontId="15" fillId="0" borderId="0" xfId="2" applyNumberFormat="1" applyFont="1" applyBorder="1" applyAlignment="1">
      <alignment horizontal="right" vertical="center"/>
    </xf>
    <xf numFmtId="168" fontId="15" fillId="0" borderId="0" xfId="2" applyNumberFormat="1" applyFont="1" applyBorder="1" applyAlignment="1">
      <alignment horizontal="right" vertical="center"/>
    </xf>
    <xf numFmtId="169" fontId="15" fillId="0" borderId="0" xfId="2" applyNumberFormat="1" applyFont="1" applyBorder="1" applyAlignment="1">
      <alignment horizontal="right" vertical="center"/>
    </xf>
    <xf numFmtId="167" fontId="14" fillId="0" borderId="0" xfId="2" applyNumberFormat="1" applyFont="1" applyBorder="1" applyAlignment="1">
      <alignment horizontal="right" vertical="center"/>
    </xf>
    <xf numFmtId="0" fontId="0" fillId="0" borderId="0" xfId="0" applyAlignment="1"/>
    <xf numFmtId="164" fontId="3" fillId="0" borderId="0" xfId="0" applyNumberFormat="1" applyFont="1" applyBorder="1" applyAlignment="1">
      <alignment horizontal="right"/>
    </xf>
    <xf numFmtId="0" fontId="0" fillId="0" borderId="8" xfId="0" applyBorder="1"/>
    <xf numFmtId="0" fontId="3" fillId="0" borderId="8" xfId="0" applyNumberFormat="1" applyFont="1" applyBorder="1" applyAlignment="1" applyProtection="1">
      <alignment horizontal="left"/>
      <protection locked="0"/>
    </xf>
    <xf numFmtId="165" fontId="3" fillId="0" borderId="0" xfId="0" applyNumberFormat="1" applyFont="1" applyFill="1" applyBorder="1" applyAlignment="1">
      <alignment horizontal="center"/>
    </xf>
    <xf numFmtId="0" fontId="5" fillId="0" borderId="0" xfId="0" applyNumberFormat="1" applyFont="1" applyFill="1" applyBorder="1" applyAlignment="1" applyProtection="1">
      <alignment horizontal="left"/>
      <protection locked="0"/>
    </xf>
    <xf numFmtId="0" fontId="5" fillId="0" borderId="5" xfId="0" applyNumberFormat="1" applyFont="1" applyFill="1" applyBorder="1" applyAlignment="1" applyProtection="1">
      <alignment horizontal="left"/>
      <protection locked="0"/>
    </xf>
    <xf numFmtId="0" fontId="9" fillId="2" borderId="0" xfId="0" applyFont="1" applyFill="1" applyAlignment="1">
      <alignment vertical="center"/>
    </xf>
    <xf numFmtId="0" fontId="0" fillId="2" borderId="0" xfId="0" applyFill="1"/>
    <xf numFmtId="1" fontId="10" fillId="2" borderId="0" xfId="1" applyNumberFormat="1" applyFont="1" applyFill="1" applyAlignment="1" applyProtection="1">
      <alignment horizontal="left"/>
    </xf>
    <xf numFmtId="0" fontId="0" fillId="2" borderId="0" xfId="0" applyFill="1" applyAlignment="1">
      <alignment horizontal="left"/>
    </xf>
    <xf numFmtId="164" fontId="0" fillId="2" borderId="0" xfId="0" applyNumberFormat="1" applyFill="1" applyAlignment="1">
      <alignment horizontal="center"/>
    </xf>
    <xf numFmtId="0" fontId="6" fillId="2" borderId="0" xfId="0" applyFont="1" applyFill="1"/>
    <xf numFmtId="0" fontId="3" fillId="2" borderId="0" xfId="0" applyFont="1" applyFill="1"/>
    <xf numFmtId="0" fontId="3" fillId="2" borderId="0" xfId="0" applyFont="1" applyFill="1" applyAlignment="1">
      <alignment horizontal="left"/>
    </xf>
    <xf numFmtId="164" fontId="3" fillId="2" borderId="2" xfId="0" applyNumberFormat="1" applyFont="1" applyFill="1" applyBorder="1" applyAlignment="1">
      <alignment horizontal="center"/>
    </xf>
    <xf numFmtId="164" fontId="3" fillId="2" borderId="0" xfId="0" applyNumberFormat="1" applyFont="1" applyFill="1" applyAlignment="1">
      <alignment horizontal="center"/>
    </xf>
    <xf numFmtId="0" fontId="0" fillId="2" borderId="0" xfId="0" applyFill="1" applyBorder="1" applyAlignment="1">
      <alignment horizontal="left"/>
    </xf>
    <xf numFmtId="164" fontId="0" fillId="2" borderId="0" xfId="0" applyNumberFormat="1" applyFill="1" applyBorder="1" applyAlignment="1" applyProtection="1">
      <alignment horizontal="center"/>
      <protection locked="0"/>
    </xf>
    <xf numFmtId="164" fontId="0" fillId="2" borderId="0" xfId="0" applyNumberFormat="1" applyFill="1" applyBorder="1" applyAlignment="1">
      <alignment horizontal="center"/>
    </xf>
    <xf numFmtId="0" fontId="0" fillId="2" borderId="0" xfId="0" applyFill="1" applyBorder="1"/>
    <xf numFmtId="170" fontId="0" fillId="2" borderId="0" xfId="0" applyNumberFormat="1" applyFill="1"/>
    <xf numFmtId="0" fontId="5" fillId="2" borderId="0" xfId="0" applyFont="1" applyFill="1" applyBorder="1" applyAlignment="1">
      <alignment horizontal="right"/>
    </xf>
    <xf numFmtId="1" fontId="10" fillId="2" borderId="0" xfId="1" applyNumberFormat="1" applyFont="1" applyFill="1" applyAlignment="1" applyProtection="1">
      <alignment horizontal="left" vertical="center"/>
    </xf>
    <xf numFmtId="0" fontId="16" fillId="2" borderId="0" xfId="0" applyFont="1" applyFill="1"/>
    <xf numFmtId="0" fontId="16" fillId="2" borderId="0" xfId="0" applyFont="1" applyFill="1" applyAlignment="1">
      <alignment horizontal="left"/>
    </xf>
    <xf numFmtId="164" fontId="16" fillId="2" borderId="0" xfId="0" applyNumberFormat="1" applyFont="1" applyFill="1" applyAlignment="1">
      <alignment horizontal="center"/>
    </xf>
    <xf numFmtId="164" fontId="3" fillId="2" borderId="0" xfId="0" applyNumberFormat="1" applyFont="1" applyFill="1" applyAlignment="1">
      <alignment horizontal="left"/>
    </xf>
    <xf numFmtId="164" fontId="3" fillId="2" borderId="2" xfId="0" applyNumberFormat="1" applyFont="1" applyFill="1" applyBorder="1" applyAlignment="1">
      <alignment horizontal="center" wrapText="1"/>
    </xf>
    <xf numFmtId="164" fontId="3" fillId="2" borderId="0" xfId="0" applyNumberFormat="1" applyFont="1" applyFill="1" applyBorder="1" applyAlignment="1">
      <alignment horizontal="center"/>
    </xf>
    <xf numFmtId="0" fontId="3" fillId="2" borderId="2" xfId="0" applyFont="1" applyFill="1" applyBorder="1"/>
    <xf numFmtId="165" fontId="3" fillId="2" borderId="0" xfId="0" applyNumberFormat="1" applyFont="1" applyFill="1" applyBorder="1" applyAlignment="1">
      <alignment horizontal="right"/>
    </xf>
    <xf numFmtId="165" fontId="3" fillId="2" borderId="0" xfId="0" applyNumberFormat="1" applyFont="1" applyFill="1" applyBorder="1" applyAlignment="1">
      <alignment horizontal="center"/>
    </xf>
    <xf numFmtId="0" fontId="3" fillId="2" borderId="0" xfId="0" applyFont="1" applyFill="1" applyBorder="1"/>
    <xf numFmtId="0" fontId="5" fillId="2" borderId="0" xfId="0" applyFont="1" applyFill="1"/>
    <xf numFmtId="0" fontId="5" fillId="2" borderId="0" xfId="0" applyFont="1" applyFill="1" applyAlignment="1">
      <alignment horizontal="right"/>
    </xf>
    <xf numFmtId="0" fontId="5" fillId="2" borderId="0" xfId="0" applyFont="1" applyFill="1" applyBorder="1"/>
    <xf numFmtId="0" fontId="7" fillId="0" borderId="0" xfId="0" applyFont="1" applyFill="1" applyBorder="1"/>
    <xf numFmtId="0" fontId="17" fillId="2" borderId="0" xfId="0" applyFont="1" applyFill="1" applyAlignment="1">
      <alignment horizontal="left" vertical="center"/>
    </xf>
    <xf numFmtId="0" fontId="3" fillId="2" borderId="6" xfId="0" applyFont="1" applyFill="1" applyBorder="1"/>
    <xf numFmtId="0" fontId="9" fillId="2" borderId="0" xfId="0" applyFont="1" applyFill="1"/>
    <xf numFmtId="0" fontId="9" fillId="2" borderId="0" xfId="0" applyFont="1" applyFill="1" applyAlignment="1">
      <alignment horizontal="left" vertical="center"/>
    </xf>
    <xf numFmtId="0" fontId="3" fillId="2" borderId="7" xfId="0" applyFont="1" applyFill="1" applyBorder="1"/>
    <xf numFmtId="0" fontId="7" fillId="2" borderId="7" xfId="0" applyFont="1" applyFill="1" applyBorder="1"/>
    <xf numFmtId="0" fontId="7" fillId="2" borderId="6" xfId="0" applyFont="1" applyFill="1" applyBorder="1"/>
    <xf numFmtId="164" fontId="7" fillId="2" borderId="0" xfId="0" applyNumberFormat="1" applyFont="1" applyFill="1"/>
    <xf numFmtId="1" fontId="3" fillId="2" borderId="0" xfId="0" applyNumberFormat="1" applyFont="1" applyFill="1" applyBorder="1" applyAlignment="1">
      <alignment horizontal="center"/>
    </xf>
    <xf numFmtId="0" fontId="19" fillId="2" borderId="0" xfId="0" applyFont="1" applyFill="1"/>
    <xf numFmtId="0" fontId="12" fillId="2" borderId="0" xfId="0" applyFont="1" applyFill="1" applyBorder="1"/>
    <xf numFmtId="0" fontId="12" fillId="2" borderId="0" xfId="0" applyFont="1" applyFill="1" applyBorder="1" applyAlignment="1">
      <alignment horizontal="left" indent="5"/>
    </xf>
    <xf numFmtId="0" fontId="17" fillId="0" borderId="0" xfId="0" applyFont="1"/>
    <xf numFmtId="0" fontId="16" fillId="2" borderId="0" xfId="0" applyFont="1" applyFill="1" applyBorder="1" applyAlignment="1">
      <alignment wrapText="1"/>
    </xf>
    <xf numFmtId="0" fontId="16" fillId="2" borderId="0" xfId="0" applyFont="1" applyFill="1" applyBorder="1"/>
    <xf numFmtId="0" fontId="16" fillId="2" borderId="0" xfId="0" applyFont="1" applyFill="1" applyAlignment="1">
      <alignment wrapText="1"/>
    </xf>
    <xf numFmtId="164" fontId="5" fillId="2" borderId="0" xfId="0" applyNumberFormat="1" applyFont="1" applyFill="1" applyAlignment="1">
      <alignment horizontal="right"/>
    </xf>
    <xf numFmtId="1" fontId="0" fillId="0" borderId="2" xfId="0" applyNumberFormat="1" applyBorder="1" applyAlignment="1">
      <alignment horizontal="center"/>
    </xf>
    <xf numFmtId="0" fontId="5" fillId="2" borderId="0" xfId="0" applyFont="1" applyFill="1" applyBorder="1" applyAlignment="1">
      <alignment wrapText="1"/>
    </xf>
    <xf numFmtId="0" fontId="5" fillId="2" borderId="0" xfId="0" applyFont="1" applyFill="1" applyAlignment="1">
      <alignment wrapText="1"/>
    </xf>
    <xf numFmtId="1" fontId="5" fillId="0" borderId="6" xfId="0" applyNumberFormat="1" applyFont="1" applyBorder="1" applyAlignment="1" applyProtection="1">
      <alignment horizontal="left"/>
      <protection locked="0"/>
    </xf>
    <xf numFmtId="164" fontId="21" fillId="2" borderId="0" xfId="0" applyNumberFormat="1" applyFont="1" applyFill="1" applyBorder="1" applyAlignment="1">
      <alignment horizontal="center"/>
    </xf>
    <xf numFmtId="0" fontId="22" fillId="0" borderId="0" xfId="0" applyFont="1" applyAlignment="1">
      <alignment horizontal="left" readingOrder="1"/>
    </xf>
    <xf numFmtId="165" fontId="3" fillId="0" borderId="7" xfId="0" applyNumberFormat="1" applyFont="1" applyFill="1" applyBorder="1" applyAlignment="1">
      <alignment horizontal="right"/>
    </xf>
    <xf numFmtId="164" fontId="0" fillId="0" borderId="0" xfId="0" applyNumberFormat="1" applyBorder="1" applyAlignment="1">
      <alignment horizontal="center"/>
    </xf>
    <xf numFmtId="169" fontId="3" fillId="0" borderId="0" xfId="0" applyNumberFormat="1" applyFont="1" applyBorder="1" applyAlignment="1" applyProtection="1">
      <alignment horizontal="right"/>
      <protection locked="0"/>
    </xf>
    <xf numFmtId="169" fontId="3" fillId="0" borderId="6" xfId="0" applyNumberFormat="1" applyFont="1" applyBorder="1" applyAlignment="1" applyProtection="1">
      <alignment horizontal="right"/>
      <protection locked="0"/>
    </xf>
    <xf numFmtId="169" fontId="0" fillId="0" borderId="0" xfId="0" applyNumberFormat="1" applyBorder="1" applyAlignment="1" applyProtection="1">
      <alignment horizontal="right"/>
      <protection locked="0"/>
    </xf>
    <xf numFmtId="169" fontId="0" fillId="0" borderId="6" xfId="0" applyNumberFormat="1" applyBorder="1" applyAlignment="1" applyProtection="1">
      <alignment horizontal="right"/>
      <protection locked="0"/>
    </xf>
    <xf numFmtId="169" fontId="5" fillId="0" borderId="2" xfId="0" applyNumberFormat="1" applyFont="1" applyBorder="1" applyAlignment="1" applyProtection="1">
      <alignment horizontal="right"/>
      <protection locked="0"/>
    </xf>
    <xf numFmtId="169" fontId="5" fillId="0" borderId="7" xfId="0" applyNumberFormat="1" applyFont="1" applyBorder="1" applyAlignment="1" applyProtection="1">
      <alignment horizontal="right"/>
      <protection locked="0"/>
    </xf>
    <xf numFmtId="169" fontId="3" fillId="0" borderId="0" xfId="0" applyNumberFormat="1" applyFont="1" applyAlignment="1" applyProtection="1">
      <alignment horizontal="right"/>
      <protection locked="0"/>
    </xf>
    <xf numFmtId="169" fontId="0" fillId="0" borderId="0" xfId="0" applyNumberFormat="1" applyAlignment="1" applyProtection="1">
      <alignment horizontal="right"/>
      <protection locked="0"/>
    </xf>
    <xf numFmtId="169" fontId="3" fillId="0" borderId="10" xfId="0" applyNumberFormat="1" applyFont="1" applyBorder="1" applyAlignment="1" applyProtection="1">
      <alignment horizontal="right"/>
      <protection locked="0"/>
    </xf>
    <xf numFmtId="169" fontId="3" fillId="0" borderId="11" xfId="0" applyNumberFormat="1" applyFont="1" applyBorder="1" applyAlignment="1" applyProtection="1">
      <alignment horizontal="right"/>
      <protection locked="0"/>
    </xf>
    <xf numFmtId="169" fontId="5" fillId="0" borderId="0" xfId="0" applyNumberFormat="1" applyFont="1" applyAlignment="1" applyProtection="1">
      <alignment horizontal="right"/>
      <protection locked="0"/>
    </xf>
    <xf numFmtId="169" fontId="5" fillId="0" borderId="0" xfId="0" applyNumberFormat="1" applyFont="1" applyBorder="1" applyAlignment="1" applyProtection="1">
      <alignment horizontal="right"/>
      <protection locked="0"/>
    </xf>
    <xf numFmtId="169" fontId="5" fillId="0" borderId="6" xfId="0" applyNumberFormat="1" applyFont="1" applyBorder="1" applyAlignment="1" applyProtection="1">
      <alignment horizontal="right"/>
      <protection locked="0"/>
    </xf>
    <xf numFmtId="164" fontId="5" fillId="2" borderId="0" xfId="0" applyNumberFormat="1" applyFont="1" applyFill="1" applyAlignment="1">
      <alignment horizontal="left" vertical="center"/>
    </xf>
    <xf numFmtId="164" fontId="3" fillId="0" borderId="8" xfId="0" applyNumberFormat="1" applyFont="1" applyBorder="1" applyAlignment="1"/>
    <xf numFmtId="164" fontId="3" fillId="0" borderId="10" xfId="0" applyNumberFormat="1" applyFont="1" applyBorder="1" applyAlignment="1"/>
    <xf numFmtId="3" fontId="0" fillId="0" borderId="0" xfId="0" applyNumberFormat="1" applyAlignment="1">
      <alignment horizontal="center"/>
    </xf>
    <xf numFmtId="3" fontId="0" fillId="0" borderId="1" xfId="0" applyNumberFormat="1" applyBorder="1" applyAlignment="1">
      <alignment horizontal="center"/>
    </xf>
    <xf numFmtId="3" fontId="3" fillId="0" borderId="12" xfId="0" applyNumberFormat="1" applyFont="1" applyBorder="1" applyAlignment="1" applyProtection="1">
      <alignment horizontal="right"/>
      <protection locked="0"/>
    </xf>
    <xf numFmtId="3" fontId="0" fillId="0" borderId="12" xfId="0" applyNumberFormat="1" applyBorder="1" applyAlignment="1" applyProtection="1">
      <alignment horizontal="right"/>
      <protection locked="0"/>
    </xf>
    <xf numFmtId="3" fontId="0" fillId="0" borderId="3" xfId="0" applyNumberFormat="1" applyBorder="1" applyAlignment="1" applyProtection="1">
      <alignment horizontal="right"/>
      <protection locked="0"/>
    </xf>
    <xf numFmtId="3" fontId="3" fillId="0" borderId="1" xfId="0" applyNumberFormat="1" applyFont="1" applyBorder="1" applyAlignment="1" applyProtection="1">
      <alignment horizontal="right"/>
      <protection locked="0"/>
    </xf>
    <xf numFmtId="3" fontId="5" fillId="0" borderId="12" xfId="0" applyNumberFormat="1" applyFont="1" applyBorder="1" applyAlignment="1" applyProtection="1">
      <alignment horizontal="right"/>
      <protection locked="0"/>
    </xf>
    <xf numFmtId="3" fontId="3" fillId="0" borderId="0" xfId="0" applyNumberFormat="1" applyFont="1" applyBorder="1" applyAlignment="1" applyProtection="1">
      <alignment horizontal="right"/>
      <protection locked="0"/>
    </xf>
    <xf numFmtId="3" fontId="7" fillId="0" borderId="0" xfId="0" applyNumberFormat="1" applyFont="1"/>
    <xf numFmtId="3" fontId="3" fillId="0" borderId="6" xfId="0" applyNumberFormat="1" applyFont="1" applyBorder="1" applyAlignment="1" applyProtection="1">
      <alignment horizontal="right"/>
      <protection locked="0"/>
    </xf>
    <xf numFmtId="3" fontId="0" fillId="0" borderId="0" xfId="0" applyNumberFormat="1" applyBorder="1" applyAlignment="1" applyProtection="1">
      <alignment horizontal="right"/>
      <protection locked="0"/>
    </xf>
    <xf numFmtId="3" fontId="0" fillId="0" borderId="6" xfId="0" applyNumberFormat="1" applyBorder="1" applyAlignment="1" applyProtection="1">
      <alignment horizontal="right"/>
      <protection locked="0"/>
    </xf>
    <xf numFmtId="3" fontId="5" fillId="0" borderId="2" xfId="0" applyNumberFormat="1" applyFont="1" applyBorder="1" applyAlignment="1" applyProtection="1">
      <alignment horizontal="right"/>
      <protection locked="0"/>
    </xf>
    <xf numFmtId="3" fontId="5" fillId="0" borderId="7" xfId="0" applyNumberFormat="1" applyFont="1" applyBorder="1" applyAlignment="1" applyProtection="1">
      <alignment horizontal="right"/>
      <protection locked="0"/>
    </xf>
    <xf numFmtId="3" fontId="3" fillId="0" borderId="10" xfId="0" applyNumberFormat="1" applyFont="1" applyBorder="1" applyAlignment="1" applyProtection="1">
      <alignment horizontal="right"/>
      <protection locked="0"/>
    </xf>
    <xf numFmtId="3" fontId="3" fillId="0" borderId="11" xfId="0" applyNumberFormat="1" applyFont="1" applyBorder="1" applyAlignment="1" applyProtection="1">
      <alignment horizontal="right"/>
      <protection locked="0"/>
    </xf>
    <xf numFmtId="3" fontId="5" fillId="0" borderId="0" xfId="0" applyNumberFormat="1" applyFont="1" applyBorder="1" applyAlignment="1" applyProtection="1">
      <alignment horizontal="right"/>
      <protection locked="0"/>
    </xf>
    <xf numFmtId="3" fontId="5" fillId="0" borderId="6" xfId="0" applyNumberFormat="1" applyFont="1" applyBorder="1" applyAlignment="1" applyProtection="1">
      <alignment horizontal="right"/>
      <protection locked="0"/>
    </xf>
    <xf numFmtId="3" fontId="5" fillId="0" borderId="5" xfId="0" applyNumberFormat="1" applyFont="1" applyBorder="1" applyAlignment="1" applyProtection="1">
      <alignment horizontal="right"/>
      <protection locked="0"/>
    </xf>
    <xf numFmtId="3" fontId="5" fillId="0" borderId="0" xfId="0" applyNumberFormat="1" applyFont="1" applyFill="1" applyAlignment="1">
      <alignment horizontal="center"/>
    </xf>
    <xf numFmtId="3" fontId="3" fillId="0" borderId="0" xfId="0" applyNumberFormat="1" applyFont="1" applyFill="1" applyAlignment="1">
      <alignment horizontal="center"/>
    </xf>
    <xf numFmtId="3" fontId="0" fillId="0" borderId="0" xfId="0" applyNumberFormat="1" applyBorder="1" applyAlignment="1">
      <alignment horizontal="center"/>
    </xf>
    <xf numFmtId="3" fontId="3" fillId="0" borderId="4" xfId="0" applyNumberFormat="1" applyFont="1" applyBorder="1" applyAlignment="1">
      <alignment horizontal="right"/>
    </xf>
    <xf numFmtId="3" fontId="3" fillId="0" borderId="2" xfId="0" applyNumberFormat="1" applyFont="1" applyFill="1" applyBorder="1" applyAlignment="1">
      <alignment horizontal="right"/>
    </xf>
    <xf numFmtId="3" fontId="3" fillId="0" borderId="7" xfId="0" applyNumberFormat="1" applyFont="1" applyFill="1" applyBorder="1" applyAlignment="1">
      <alignment horizontal="right"/>
    </xf>
    <xf numFmtId="3" fontId="0" fillId="0" borderId="5" xfId="0" applyNumberFormat="1" applyBorder="1" applyAlignment="1">
      <alignment horizontal="center"/>
    </xf>
    <xf numFmtId="3" fontId="0" fillId="0" borderId="6" xfId="0" applyNumberFormat="1" applyBorder="1" applyAlignment="1">
      <alignment horizontal="center"/>
    </xf>
    <xf numFmtId="3" fontId="3" fillId="0" borderId="5" xfId="0" applyNumberFormat="1" applyFont="1" applyBorder="1" applyAlignment="1" applyProtection="1">
      <alignment horizontal="right"/>
      <protection locked="0"/>
    </xf>
    <xf numFmtId="3" fontId="0" fillId="0" borderId="5" xfId="0" applyNumberFormat="1" applyBorder="1" applyAlignment="1" applyProtection="1">
      <alignment horizontal="right"/>
      <protection locked="0"/>
    </xf>
    <xf numFmtId="3" fontId="5" fillId="0" borderId="4" xfId="0" applyNumberFormat="1" applyFont="1" applyBorder="1" applyAlignment="1" applyProtection="1">
      <alignment horizontal="right"/>
      <protection locked="0"/>
    </xf>
    <xf numFmtId="3" fontId="3" fillId="0" borderId="8" xfId="0" applyNumberFormat="1" applyFont="1" applyBorder="1" applyAlignment="1" applyProtection="1">
      <alignment horizontal="right"/>
      <protection locked="0"/>
    </xf>
    <xf numFmtId="3" fontId="7" fillId="0" borderId="0" xfId="0" applyNumberFormat="1" applyFont="1" applyBorder="1"/>
    <xf numFmtId="164" fontId="23" fillId="2" borderId="0" xfId="0" applyNumberFormat="1" applyFont="1" applyFill="1"/>
    <xf numFmtId="0" fontId="23" fillId="2" borderId="0" xfId="0" applyFont="1" applyFill="1" applyBorder="1"/>
    <xf numFmtId="0" fontId="18" fillId="2" borderId="0" xfId="0" applyFont="1" applyFill="1" applyAlignment="1"/>
    <xf numFmtId="0" fontId="7" fillId="2" borderId="11" xfId="0" applyFont="1" applyFill="1" applyBorder="1"/>
    <xf numFmtId="164" fontId="7" fillId="2" borderId="10" xfId="0" applyNumberFormat="1" applyFont="1" applyFill="1" applyBorder="1"/>
    <xf numFmtId="0" fontId="3" fillId="0" borderId="13" xfId="0" applyFont="1" applyFill="1" applyBorder="1" applyAlignment="1">
      <alignment horizontal="left"/>
    </xf>
    <xf numFmtId="1" fontId="3" fillId="0" borderId="14" xfId="0" applyNumberFormat="1" applyFont="1" applyBorder="1" applyAlignment="1">
      <alignment horizontal="left"/>
    </xf>
    <xf numFmtId="3" fontId="0" fillId="0" borderId="15" xfId="0" applyNumberFormat="1" applyBorder="1" applyAlignment="1" applyProtection="1">
      <alignment horizontal="right"/>
      <protection locked="0"/>
    </xf>
    <xf numFmtId="3" fontId="5" fillId="0" borderId="13" xfId="0" applyNumberFormat="1" applyFont="1" applyBorder="1" applyAlignment="1" applyProtection="1">
      <alignment horizontal="right"/>
      <protection locked="0"/>
    </xf>
    <xf numFmtId="3" fontId="5" fillId="0" borderId="9" xfId="0" applyNumberFormat="1" applyFont="1" applyBorder="1" applyAlignment="1" applyProtection="1">
      <alignment horizontal="right"/>
      <protection locked="0"/>
    </xf>
    <xf numFmtId="3" fontId="5" fillId="0" borderId="14" xfId="0" applyNumberFormat="1" applyFont="1" applyBorder="1" applyAlignment="1" applyProtection="1">
      <alignment horizontal="right"/>
      <protection locked="0"/>
    </xf>
    <xf numFmtId="169" fontId="5" fillId="0" borderId="9" xfId="0" applyNumberFormat="1" applyFont="1" applyBorder="1" applyAlignment="1" applyProtection="1">
      <alignment horizontal="right"/>
      <protection locked="0"/>
    </xf>
    <xf numFmtId="169" fontId="5" fillId="0" borderId="14" xfId="0" applyNumberFormat="1" applyFont="1" applyBorder="1" applyAlignment="1" applyProtection="1">
      <alignment horizontal="right"/>
      <protection locked="0"/>
    </xf>
    <xf numFmtId="3" fontId="3" fillId="0" borderId="2" xfId="0" applyNumberFormat="1" applyFont="1" applyBorder="1" applyAlignment="1">
      <alignment horizontal="right"/>
    </xf>
    <xf numFmtId="3" fontId="3" fillId="0" borderId="7" xfId="0" applyNumberFormat="1" applyFont="1" applyBorder="1" applyAlignment="1">
      <alignment horizontal="center" wrapText="1"/>
    </xf>
    <xf numFmtId="164" fontId="3" fillId="0" borderId="0" xfId="0" applyNumberFormat="1" applyFont="1" applyBorder="1" applyAlignment="1"/>
    <xf numFmtId="164" fontId="3" fillId="0" borderId="0" xfId="0" applyNumberFormat="1" applyFont="1" applyBorder="1" applyAlignment="1">
      <alignment horizontal="center"/>
    </xf>
    <xf numFmtId="0" fontId="7" fillId="2" borderId="2" xfId="0" applyFont="1" applyFill="1" applyBorder="1" applyAlignment="1">
      <alignment horizontal="right" wrapText="1"/>
    </xf>
    <xf numFmtId="164" fontId="0" fillId="0" borderId="6" xfId="0" applyNumberFormat="1" applyFill="1" applyBorder="1" applyAlignment="1" applyProtection="1">
      <alignment horizontal="center"/>
      <protection locked="0"/>
    </xf>
    <xf numFmtId="164" fontId="0" fillId="0" borderId="6" xfId="0" applyNumberFormat="1" applyBorder="1" applyAlignment="1">
      <alignment horizontal="center"/>
    </xf>
    <xf numFmtId="164" fontId="0" fillId="0" borderId="7" xfId="0" applyNumberFormat="1" applyBorder="1" applyAlignment="1" applyProtection="1">
      <alignment horizontal="center"/>
      <protection locked="0"/>
    </xf>
    <xf numFmtId="3" fontId="0" fillId="0" borderId="0" xfId="0" applyNumberFormat="1" applyAlignment="1"/>
    <xf numFmtId="2" fontId="5" fillId="0" borderId="3" xfId="0" applyNumberFormat="1" applyFont="1" applyBorder="1" applyAlignment="1" applyProtection="1">
      <alignment horizontal="right"/>
      <protection locked="0"/>
    </xf>
    <xf numFmtId="2" fontId="5" fillId="0" borderId="4" xfId="0" applyNumberFormat="1" applyFont="1" applyBorder="1" applyAlignment="1" applyProtection="1">
      <alignment horizontal="right"/>
      <protection locked="0"/>
    </xf>
    <xf numFmtId="2" fontId="5" fillId="0" borderId="2" xfId="0" applyNumberFormat="1" applyFont="1" applyBorder="1" applyAlignment="1" applyProtection="1">
      <alignment horizontal="right"/>
      <protection locked="0"/>
    </xf>
    <xf numFmtId="2" fontId="5" fillId="0" borderId="7" xfId="0" applyNumberFormat="1" applyFont="1" applyBorder="1" applyAlignment="1" applyProtection="1">
      <alignment horizontal="right"/>
      <protection locked="0"/>
    </xf>
    <xf numFmtId="2" fontId="5" fillId="0" borderId="12" xfId="0" applyNumberFormat="1" applyFont="1" applyBorder="1" applyAlignment="1" applyProtection="1">
      <alignment horizontal="right"/>
      <protection locked="0"/>
    </xf>
    <xf numFmtId="2" fontId="5" fillId="0" borderId="5" xfId="0" applyNumberFormat="1" applyFont="1" applyBorder="1" applyAlignment="1" applyProtection="1">
      <alignment horizontal="right"/>
      <protection locked="0"/>
    </xf>
    <xf numFmtId="2" fontId="5" fillId="0" borderId="0" xfId="0" applyNumberFormat="1" applyFont="1" applyBorder="1" applyAlignment="1" applyProtection="1">
      <alignment horizontal="right"/>
      <protection locked="0"/>
    </xf>
    <xf numFmtId="2" fontId="5" fillId="0" borderId="6" xfId="0" applyNumberFormat="1" applyFont="1" applyBorder="1" applyAlignment="1" applyProtection="1">
      <alignment horizontal="right"/>
      <protection locked="0"/>
    </xf>
    <xf numFmtId="164" fontId="5" fillId="0" borderId="12" xfId="0" applyNumberFormat="1" applyFont="1" applyBorder="1" applyAlignment="1" applyProtection="1">
      <alignment horizontal="right"/>
      <protection locked="0"/>
    </xf>
    <xf numFmtId="164" fontId="5" fillId="0" borderId="5" xfId="0" applyNumberFormat="1" applyFont="1" applyBorder="1" applyAlignment="1" applyProtection="1">
      <alignment horizontal="right"/>
      <protection locked="0"/>
    </xf>
    <xf numFmtId="164" fontId="5" fillId="0" borderId="0" xfId="0" applyNumberFormat="1" applyFont="1" applyBorder="1" applyAlignment="1" applyProtection="1">
      <alignment horizontal="right"/>
      <protection locked="0"/>
    </xf>
    <xf numFmtId="164" fontId="5" fillId="0" borderId="6" xfId="0" applyNumberFormat="1" applyFont="1" applyBorder="1" applyAlignment="1" applyProtection="1">
      <alignment horizontal="right"/>
      <protection locked="0"/>
    </xf>
    <xf numFmtId="1" fontId="5" fillId="0" borderId="12" xfId="0" applyNumberFormat="1" applyFont="1" applyBorder="1" applyAlignment="1" applyProtection="1">
      <alignment horizontal="right"/>
      <protection locked="0"/>
    </xf>
    <xf numFmtId="1" fontId="5" fillId="0" borderId="5" xfId="0" applyNumberFormat="1" applyFont="1" applyBorder="1" applyAlignment="1" applyProtection="1">
      <alignment horizontal="right"/>
      <protection locked="0"/>
    </xf>
    <xf numFmtId="1" fontId="5" fillId="0" borderId="0" xfId="0" applyNumberFormat="1" applyFont="1" applyBorder="1" applyAlignment="1" applyProtection="1">
      <alignment horizontal="right"/>
      <protection locked="0"/>
    </xf>
    <xf numFmtId="1" fontId="5" fillId="0" borderId="6" xfId="0" applyNumberFormat="1" applyFont="1" applyBorder="1" applyAlignment="1" applyProtection="1">
      <alignment horizontal="right"/>
      <protection locked="0"/>
    </xf>
    <xf numFmtId="164" fontId="5" fillId="0" borderId="2" xfId="0" applyNumberFormat="1" applyFont="1" applyBorder="1" applyAlignment="1" applyProtection="1">
      <alignment horizontal="right"/>
      <protection locked="0"/>
    </xf>
    <xf numFmtId="0" fontId="0" fillId="0" borderId="0" xfId="0" applyAlignment="1"/>
    <xf numFmtId="0" fontId="0" fillId="0" borderId="7" xfId="0" applyBorder="1" applyAlignment="1"/>
    <xf numFmtId="0" fontId="3" fillId="0" borderId="4" xfId="0" applyFont="1" applyBorder="1" applyAlignment="1">
      <alignment horizontal="center"/>
    </xf>
    <xf numFmtId="0" fontId="3" fillId="0" borderId="7" xfId="0" applyFont="1" applyBorder="1" applyAlignment="1">
      <alignment horizontal="center"/>
    </xf>
    <xf numFmtId="0" fontId="0" fillId="0" borderId="10" xfId="0" applyBorder="1" applyAlignment="1"/>
    <xf numFmtId="0" fontId="0" fillId="0" borderId="11" xfId="0" applyBorder="1" applyAlignment="1"/>
    <xf numFmtId="0" fontId="0" fillId="0" borderId="0" xfId="0" applyBorder="1" applyAlignment="1"/>
    <xf numFmtId="0" fontId="0" fillId="0" borderId="6" xfId="0" applyBorder="1" applyAlignment="1"/>
    <xf numFmtId="0" fontId="0" fillId="0" borderId="2" xfId="0" applyBorder="1" applyAlignment="1"/>
    <xf numFmtId="0" fontId="0" fillId="0" borderId="1" xfId="0" applyBorder="1" applyAlignment="1"/>
    <xf numFmtId="0" fontId="0" fillId="0" borderId="3" xfId="0" applyBorder="1" applyAlignment="1"/>
    <xf numFmtId="0" fontId="0" fillId="0" borderId="15" xfId="0" applyBorder="1" applyAlignment="1"/>
    <xf numFmtId="0" fontId="18" fillId="0" borderId="0" xfId="0" applyFont="1" applyAlignment="1"/>
    <xf numFmtId="0" fontId="3" fillId="0" borderId="0" xfId="0" applyFont="1" applyBorder="1" applyAlignment="1"/>
    <xf numFmtId="0" fontId="3" fillId="0" borderId="6" xfId="0" applyFont="1" applyBorder="1" applyAlignment="1"/>
    <xf numFmtId="0" fontId="3" fillId="0" borderId="10" xfId="0" applyFont="1" applyBorder="1" applyAlignment="1"/>
    <xf numFmtId="0" fontId="3" fillId="0" borderId="11" xfId="0" applyFont="1" applyBorder="1" applyAlignment="1"/>
    <xf numFmtId="3" fontId="3" fillId="0" borderId="12" xfId="0" applyNumberFormat="1" applyFont="1" applyBorder="1" applyAlignment="1"/>
    <xf numFmtId="3" fontId="3" fillId="0" borderId="0" xfId="0" applyNumberFormat="1" applyFont="1" applyBorder="1" applyAlignment="1"/>
    <xf numFmtId="3" fontId="3" fillId="0" borderId="6" xfId="0" applyNumberFormat="1" applyFont="1" applyBorder="1" applyAlignment="1"/>
    <xf numFmtId="3" fontId="0" fillId="0" borderId="12" xfId="0" applyNumberFormat="1" applyBorder="1" applyAlignment="1"/>
    <xf numFmtId="3" fontId="0" fillId="0" borderId="0" xfId="0" applyNumberFormat="1" applyBorder="1" applyAlignment="1"/>
    <xf numFmtId="3" fontId="0" fillId="0" borderId="6" xfId="0" applyNumberFormat="1" applyBorder="1" applyAlignment="1"/>
    <xf numFmtId="3" fontId="0" fillId="0" borderId="3" xfId="0" applyNumberFormat="1" applyBorder="1" applyAlignment="1"/>
    <xf numFmtId="3" fontId="0" fillId="0" borderId="2" xfId="0" applyNumberFormat="1" applyBorder="1" applyAlignment="1"/>
    <xf numFmtId="3" fontId="0" fillId="0" borderId="7" xfId="0" applyNumberFormat="1" applyBorder="1" applyAlignment="1"/>
    <xf numFmtId="3" fontId="3" fillId="0" borderId="1" xfId="0" applyNumberFormat="1" applyFont="1" applyBorder="1" applyAlignment="1"/>
    <xf numFmtId="3" fontId="3" fillId="0" borderId="10" xfId="0" applyNumberFormat="1" applyFont="1" applyBorder="1" applyAlignment="1"/>
    <xf numFmtId="3" fontId="3" fillId="0" borderId="11" xfId="0" applyNumberFormat="1" applyFont="1" applyBorder="1" applyAlignment="1"/>
    <xf numFmtId="3" fontId="0" fillId="0" borderId="1" xfId="0" applyNumberFormat="1" applyBorder="1" applyAlignment="1"/>
    <xf numFmtId="3" fontId="0" fillId="0" borderId="10" xfId="0" applyNumberFormat="1" applyBorder="1" applyAlignment="1"/>
    <xf numFmtId="3" fontId="0" fillId="0" borderId="11" xfId="0" applyNumberFormat="1" applyBorder="1" applyAlignment="1"/>
    <xf numFmtId="0" fontId="0" fillId="0" borderId="9" xfId="0" applyBorder="1" applyAlignment="1">
      <alignment horizontal="right"/>
    </xf>
    <xf numFmtId="0" fontId="0" fillId="0" borderId="14" xfId="0" applyBorder="1" applyAlignment="1">
      <alignment horizontal="right"/>
    </xf>
    <xf numFmtId="0" fontId="0" fillId="0" borderId="12" xfId="0" applyBorder="1" applyAlignment="1">
      <alignment horizontal="right"/>
    </xf>
    <xf numFmtId="2" fontId="5" fillId="0" borderId="0" xfId="0" applyNumberFormat="1" applyFont="1" applyFill="1" applyBorder="1" applyAlignment="1" applyProtection="1">
      <alignment horizontal="right"/>
      <protection locked="0"/>
    </xf>
    <xf numFmtId="0" fontId="0" fillId="0" borderId="6" xfId="0" applyBorder="1" applyAlignment="1">
      <alignment horizontal="right"/>
    </xf>
    <xf numFmtId="3" fontId="0" fillId="0" borderId="3" xfId="0" applyNumberFormat="1" applyBorder="1" applyAlignment="1">
      <alignment horizontal="right"/>
    </xf>
    <xf numFmtId="3" fontId="0" fillId="0" borderId="2" xfId="0" applyNumberFormat="1" applyBorder="1" applyAlignment="1">
      <alignment horizontal="right"/>
    </xf>
    <xf numFmtId="3" fontId="0" fillId="0" borderId="7" xfId="0" applyNumberFormat="1" applyBorder="1" applyAlignment="1">
      <alignment horizontal="right"/>
    </xf>
    <xf numFmtId="0" fontId="0" fillId="0" borderId="2" xfId="0" applyBorder="1" applyAlignment="1">
      <alignment horizontal="right"/>
    </xf>
    <xf numFmtId="0" fontId="0" fillId="0" borderId="7" xfId="0" applyBorder="1" applyAlignment="1">
      <alignment horizontal="right"/>
    </xf>
    <xf numFmtId="0" fontId="19" fillId="0" borderId="0" xfId="0" applyFont="1" applyAlignment="1">
      <alignment horizontal="left"/>
    </xf>
    <xf numFmtId="0" fontId="7" fillId="0" borderId="10" xfId="0" applyFont="1" applyBorder="1" applyAlignment="1">
      <alignment horizontal="left" wrapText="1"/>
    </xf>
    <xf numFmtId="0" fontId="7" fillId="0" borderId="0" xfId="0" applyFont="1" applyAlignment="1">
      <alignment horizontal="left" wrapText="1"/>
    </xf>
    <xf numFmtId="0" fontId="14" fillId="0" borderId="0" xfId="2" applyFont="1" applyBorder="1" applyAlignment="1">
      <alignment horizontal="center" wrapText="1"/>
    </xf>
    <xf numFmtId="0" fontId="0" fillId="0" borderId="0" xfId="0" applyBorder="1" applyAlignment="1">
      <alignment horizontal="center"/>
    </xf>
    <xf numFmtId="1" fontId="3" fillId="0" borderId="0" xfId="0" applyNumberFormat="1" applyFont="1" applyBorder="1" applyAlignment="1">
      <alignment horizontal="center"/>
    </xf>
    <xf numFmtId="0" fontId="3" fillId="0" borderId="11" xfId="0" applyFont="1" applyBorder="1" applyAlignment="1">
      <alignment horizontal="center" wrapText="1"/>
    </xf>
    <xf numFmtId="0" fontId="0" fillId="0" borderId="6" xfId="0" applyBorder="1" applyAlignment="1">
      <alignment horizontal="center" wrapText="1"/>
    </xf>
    <xf numFmtId="1" fontId="3" fillId="0" borderId="13" xfId="0" applyNumberFormat="1" applyFont="1" applyBorder="1" applyAlignment="1">
      <alignment horizontal="center"/>
    </xf>
    <xf numFmtId="1" fontId="3" fillId="0" borderId="10" xfId="0" applyNumberFormat="1" applyFont="1" applyBorder="1" applyAlignment="1">
      <alignment horizontal="center"/>
    </xf>
    <xf numFmtId="1" fontId="3" fillId="0" borderId="9" xfId="0" applyNumberFormat="1" applyFont="1" applyBorder="1" applyAlignment="1">
      <alignment horizontal="center"/>
    </xf>
    <xf numFmtId="1" fontId="3" fillId="0" borderId="14" xfId="0" applyNumberFormat="1" applyFont="1" applyBorder="1" applyAlignment="1">
      <alignment horizontal="center"/>
    </xf>
    <xf numFmtId="164" fontId="3" fillId="0" borderId="10" xfId="0" applyNumberFormat="1" applyFont="1" applyBorder="1" applyAlignment="1">
      <alignment horizontal="center"/>
    </xf>
    <xf numFmtId="164" fontId="3" fillId="0" borderId="11" xfId="0" applyNumberFormat="1" applyFont="1" applyBorder="1" applyAlignment="1">
      <alignment horizontal="center"/>
    </xf>
    <xf numFmtId="3" fontId="3" fillId="0" borderId="1" xfId="0" applyNumberFormat="1" applyFont="1" applyBorder="1" applyAlignment="1">
      <alignment horizontal="center" wrapText="1"/>
    </xf>
    <xf numFmtId="3" fontId="3" fillId="0" borderId="3" xfId="0" applyNumberFormat="1" applyFont="1" applyBorder="1" applyAlignment="1">
      <alignment horizontal="center" wrapText="1"/>
    </xf>
    <xf numFmtId="3" fontId="3" fillId="0" borderId="8" xfId="0" applyNumberFormat="1" applyFont="1" applyBorder="1" applyAlignment="1">
      <alignment horizontal="center"/>
    </xf>
    <xf numFmtId="3" fontId="3" fillId="0" borderId="11" xfId="0" applyNumberFormat="1" applyFont="1" applyBorder="1" applyAlignment="1">
      <alignment horizontal="center"/>
    </xf>
    <xf numFmtId="0" fontId="3" fillId="0" borderId="13" xfId="0" applyFont="1" applyBorder="1" applyAlignment="1">
      <alignment horizontal="center"/>
    </xf>
    <xf numFmtId="0" fontId="3" fillId="0" borderId="9" xfId="0" applyFont="1" applyBorder="1" applyAlignment="1">
      <alignment horizontal="center"/>
    </xf>
    <xf numFmtId="0" fontId="3" fillId="0" borderId="14" xfId="0" applyFont="1" applyBorder="1" applyAlignment="1">
      <alignment horizontal="center"/>
    </xf>
    <xf numFmtId="1" fontId="5" fillId="0" borderId="2" xfId="0" applyNumberFormat="1" applyFont="1" applyBorder="1" applyAlignment="1">
      <alignment horizontal="center"/>
    </xf>
    <xf numFmtId="1" fontId="0" fillId="0" borderId="2" xfId="0" applyNumberFormat="1" applyBorder="1" applyAlignment="1">
      <alignment horizontal="center"/>
    </xf>
    <xf numFmtId="164" fontId="3" fillId="0" borderId="8" xfId="0" applyNumberFormat="1" applyFont="1" applyBorder="1" applyAlignment="1">
      <alignment horizontal="center"/>
    </xf>
    <xf numFmtId="3" fontId="3" fillId="0" borderId="10" xfId="0" applyNumberFormat="1" applyFont="1" applyBorder="1" applyAlignment="1">
      <alignment horizontal="center"/>
    </xf>
    <xf numFmtId="3" fontId="3" fillId="0" borderId="8" xfId="0" applyNumberFormat="1" applyFont="1" applyBorder="1" applyAlignment="1">
      <alignment horizontal="center" wrapText="1"/>
    </xf>
    <xf numFmtId="3" fontId="3" fillId="0" borderId="10" xfId="0" applyNumberFormat="1" applyFont="1" applyBorder="1" applyAlignment="1">
      <alignment horizontal="center" wrapText="1"/>
    </xf>
    <xf numFmtId="3" fontId="3" fillId="0" borderId="11" xfId="0" applyNumberFormat="1" applyFont="1" applyBorder="1" applyAlignment="1">
      <alignment horizontal="center" wrapText="1"/>
    </xf>
    <xf numFmtId="0" fontId="18" fillId="2" borderId="0" xfId="0" applyFont="1" applyFill="1" applyAlignment="1">
      <alignment horizontal="center"/>
    </xf>
    <xf numFmtId="2" fontId="9" fillId="2" borderId="0" xfId="0" applyNumberFormat="1" applyFont="1" applyFill="1" applyAlignment="1">
      <alignment horizontal="center" vertical="center" wrapText="1"/>
    </xf>
    <xf numFmtId="0" fontId="9" fillId="2" borderId="0" xfId="0" applyFont="1" applyFill="1" applyAlignment="1">
      <alignment horizontal="center" wrapText="1"/>
    </xf>
    <xf numFmtId="0" fontId="3" fillId="2" borderId="0" xfId="0" applyFont="1" applyFill="1" applyBorder="1" applyAlignment="1">
      <alignment horizontal="center" wrapText="1"/>
    </xf>
    <xf numFmtId="0" fontId="3" fillId="2" borderId="2" xfId="0" applyFont="1" applyFill="1" applyBorder="1" applyAlignment="1">
      <alignment horizontal="center" wrapText="1"/>
    </xf>
    <xf numFmtId="0" fontId="6" fillId="2" borderId="0" xfId="0" applyFont="1" applyFill="1" applyAlignment="1">
      <alignment horizontal="center"/>
    </xf>
    <xf numFmtId="0" fontId="19" fillId="2" borderId="0" xfId="0" applyFont="1" applyFill="1" applyAlignment="1">
      <alignment horizontal="left"/>
    </xf>
  </cellXfs>
  <cellStyles count="35">
    <cellStyle name="Hyperlink" xfId="1" builtinId="8"/>
    <cellStyle name="Normal" xfId="0" builtinId="0"/>
    <cellStyle name="Normal 2" xfId="23" xr:uid="{00000000-0005-0000-0000-000002000000}"/>
    <cellStyle name="Normal_Data" xfId="2" xr:uid="{00000000-0005-0000-0000-000003000000}"/>
    <cellStyle name="style1487772686440" xfId="21" xr:uid="{00000000-0005-0000-0000-000004000000}"/>
    <cellStyle name="style1487772686549" xfId="22" xr:uid="{00000000-0005-0000-0000-000005000000}"/>
    <cellStyle name="style1487772687143" xfId="3" xr:uid="{00000000-0005-0000-0000-000006000000}"/>
    <cellStyle name="style1487772687249" xfId="4" xr:uid="{00000000-0005-0000-0000-000007000000}"/>
    <cellStyle name="style1487772687375" xfId="5" xr:uid="{00000000-0005-0000-0000-000008000000}"/>
    <cellStyle name="style1487772687472" xfId="6" xr:uid="{00000000-0005-0000-0000-000009000000}"/>
    <cellStyle name="style1487772687575" xfId="7" xr:uid="{00000000-0005-0000-0000-00000A000000}"/>
    <cellStyle name="style1487772687709" xfId="8" xr:uid="{00000000-0005-0000-0000-00000B000000}"/>
    <cellStyle name="style1487772687845" xfId="9" xr:uid="{00000000-0005-0000-0000-00000C000000}"/>
    <cellStyle name="style1487772687975" xfId="10" xr:uid="{00000000-0005-0000-0000-00000D000000}"/>
    <cellStyle name="style1487772688079" xfId="11" xr:uid="{00000000-0005-0000-0000-00000E000000}"/>
    <cellStyle name="style1487772688193" xfId="12" xr:uid="{00000000-0005-0000-0000-00000F000000}"/>
    <cellStyle name="style1487772688797" xfId="13" xr:uid="{00000000-0005-0000-0000-000010000000}"/>
    <cellStyle name="style1487772688924" xfId="14" xr:uid="{00000000-0005-0000-0000-000011000000}"/>
    <cellStyle name="style1487772689650" xfId="15" xr:uid="{00000000-0005-0000-0000-000012000000}"/>
    <cellStyle name="style1487772690037" xfId="16" xr:uid="{00000000-0005-0000-0000-000013000000}"/>
    <cellStyle name="style1487772690194" xfId="17" xr:uid="{00000000-0005-0000-0000-000014000000}"/>
    <cellStyle name="style1487772690346" xfId="18" xr:uid="{00000000-0005-0000-0000-000015000000}"/>
    <cellStyle name="style1487772690462" xfId="19" xr:uid="{00000000-0005-0000-0000-000016000000}"/>
    <cellStyle name="style1487772690568" xfId="20" xr:uid="{00000000-0005-0000-0000-000017000000}"/>
    <cellStyle name="style1645198157498" xfId="24" xr:uid="{00000000-0005-0000-0000-000018000000}"/>
    <cellStyle name="style1645198157565" xfId="25" xr:uid="{00000000-0005-0000-0000-000019000000}"/>
    <cellStyle name="style1645198157634" xfId="26" xr:uid="{00000000-0005-0000-0000-00001A000000}"/>
    <cellStyle name="style1645198157689" xfId="27" xr:uid="{00000000-0005-0000-0000-00001B000000}"/>
    <cellStyle name="style1645198157759" xfId="28" xr:uid="{00000000-0005-0000-0000-00001C000000}"/>
    <cellStyle name="style1645198157825" xfId="29" xr:uid="{00000000-0005-0000-0000-00001D000000}"/>
    <cellStyle name="style1645198157891" xfId="30" xr:uid="{00000000-0005-0000-0000-00001E000000}"/>
    <cellStyle name="style1645198157944" xfId="31" xr:uid="{00000000-0005-0000-0000-00001F000000}"/>
    <cellStyle name="style1645198158324" xfId="32" xr:uid="{00000000-0005-0000-0000-000020000000}"/>
    <cellStyle name="style1645198158377" xfId="33" xr:uid="{00000000-0005-0000-0000-000021000000}"/>
    <cellStyle name="style1645198158427" xfId="34" xr:uid="{00000000-0005-0000-0000-000022000000}"/>
  </cellStyles>
  <dxfs count="0"/>
  <tableStyles count="0" defaultTableStyle="TableStyleMedium9" defaultPivotStyle="PivotStyleLight16"/>
  <colors>
    <mruColors>
      <color rgb="FFC5B0D5"/>
      <color rgb="FF6C2383"/>
      <color rgb="FFFFFF99"/>
      <color rgb="FF37609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charts/_rels/chart3.xml.rels><?xml version="1.0" encoding="UTF-8" standalone="yes"?>
<Relationships xmlns="http://schemas.openxmlformats.org/package/2006/relationships"><Relationship Id="rId1" Type="http://schemas.openxmlformats.org/officeDocument/2006/relationships/chartUserShapes" Target="../drawings/drawing6.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10.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11.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12.xml"/></Relationships>
</file>

<file path=xl/charts/_rels/chart10.xml.rels><?xml version="1.0" encoding="UTF-8" standalone="yes"?>
<Relationships xmlns="http://schemas.openxmlformats.org/package/2006/relationships"><Relationship Id="rId1" Type="http://schemas.openxmlformats.org/officeDocument/2006/relationships/chartUserShapes" Target="../drawings/drawing13.xml"/></Relationships>
</file>

<file path=xl/charts/_rels/chart11.xml.rels><?xml version="1.0" encoding="UTF-8" standalone="yes"?>
<Relationships xmlns="http://schemas.openxmlformats.org/package/2006/relationships"><Relationship Id="rId1" Type="http://schemas.openxmlformats.org/officeDocument/2006/relationships/chartUserShapes" Target="../drawings/drawing15.xml"/></Relationships>
</file>

<file path=xl/charts/_rels/chart12.xml.rels><?xml version="1.0" encoding="UTF-8" standalone="yes"?>
<Relationships xmlns="http://schemas.openxmlformats.org/package/2006/relationships"><Relationship Id="rId1" Type="http://schemas.openxmlformats.org/officeDocument/2006/relationships/chartUserShapes" Target="../drawings/drawing16.xml"/></Relationships>
</file>

<file path=xl/charts/_rels/chart13.xml.rels><?xml version="1.0" encoding="UTF-8" standalone="yes"?>
<Relationships xmlns="http://schemas.openxmlformats.org/package/2006/relationships"><Relationship Id="rId1" Type="http://schemas.openxmlformats.org/officeDocument/2006/relationships/chartUserShapes" Target="../drawings/drawing17.xml"/></Relationships>
</file>

<file path=xl/charts/_rels/chart14.xml.rels><?xml version="1.0" encoding="UTF-8" standalone="yes"?>
<Relationships xmlns="http://schemas.openxmlformats.org/package/2006/relationships"><Relationship Id="rId1" Type="http://schemas.openxmlformats.org/officeDocument/2006/relationships/chartUserShapes" Target="../drawings/drawing18.xml"/></Relationships>
</file>

<file path=xl/charts/_rels/chart15.xml.rels><?xml version="1.0" encoding="UTF-8" standalone="yes"?>
<Relationships xmlns="http://schemas.openxmlformats.org/package/2006/relationships"><Relationship Id="rId1" Type="http://schemas.openxmlformats.org/officeDocument/2006/relationships/chartUserShapes" Target="../drawings/drawing19.xml"/></Relationships>
</file>

<file path=xl/charts/_rels/chart16.xml.rels><?xml version="1.0" encoding="UTF-8" standalone="yes"?>
<Relationships xmlns="http://schemas.openxmlformats.org/package/2006/relationships"><Relationship Id="rId1" Type="http://schemas.openxmlformats.org/officeDocument/2006/relationships/chartUserShapes" Target="../drawings/drawing20.xml"/></Relationships>
</file>

<file path=xl/charts/_rels/chart17.xml.rels><?xml version="1.0" encoding="UTF-8" standalone="yes"?>
<Relationships xmlns="http://schemas.openxmlformats.org/package/2006/relationships"><Relationship Id="rId1" Type="http://schemas.openxmlformats.org/officeDocument/2006/relationships/chartUserShapes" Target="../drawings/drawing21.xml"/></Relationships>
</file>

<file path=xl/charts/_rels/chart18.xml.rels><?xml version="1.0" encoding="UTF-8" standalone="yes"?>
<Relationships xmlns="http://schemas.openxmlformats.org/package/2006/relationships"><Relationship Id="rId1" Type="http://schemas.openxmlformats.org/officeDocument/2006/relationships/chartUserShapes" Target="../drawings/drawing2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21188811728395063"/>
          <c:y val="0.12589953965110282"/>
          <c:w val="0.76626851851851852"/>
          <c:h val="0.68316658345239289"/>
        </c:manualLayout>
      </c:layout>
      <c:lineChart>
        <c:grouping val="standard"/>
        <c:varyColors val="0"/>
        <c:ser>
          <c:idx val="1"/>
          <c:order val="0"/>
          <c:tx>
            <c:strRef>
              <c:f>'Charts - Scotland'!$O$4</c:f>
              <c:strCache>
                <c:ptCount val="1"/>
                <c:pt idx="0">
                  <c:v>6-in-1</c:v>
                </c:pt>
              </c:strCache>
            </c:strRef>
          </c:tx>
          <c:spPr>
            <a:ln w="6350">
              <a:noFill/>
              <a:prstDash val="solid"/>
            </a:ln>
          </c:spPr>
          <c:marker>
            <c:symbol val="circle"/>
            <c:size val="10"/>
            <c:spPr>
              <a:solidFill>
                <a:srgbClr val="7030A0"/>
              </a:solidFill>
              <a:ln>
                <a:noFill/>
              </a:ln>
            </c:spPr>
          </c:marker>
          <c:cat>
            <c:numRef>
              <c:f>'Charts - Scotland (old)'!$R$11:$R$15</c:f>
              <c:numCache>
                <c:formatCode>General</c:formatCode>
                <c:ptCount val="5"/>
                <c:pt idx="0">
                  <c:v>5</c:v>
                </c:pt>
                <c:pt idx="1">
                  <c:v>4</c:v>
                </c:pt>
                <c:pt idx="2">
                  <c:v>3</c:v>
                </c:pt>
                <c:pt idx="3">
                  <c:v>2</c:v>
                </c:pt>
                <c:pt idx="4">
                  <c:v>1</c:v>
                </c:pt>
              </c:numCache>
            </c:numRef>
          </c:cat>
          <c:val>
            <c:numRef>
              <c:f>'Charts - Scotland'!$P$13:$P$17</c:f>
              <c:numCache>
                <c:formatCode>0.0</c:formatCode>
                <c:ptCount val="5"/>
                <c:pt idx="0">
                  <c:v>93.4</c:v>
                </c:pt>
                <c:pt idx="1">
                  <c:v>94.9</c:v>
                </c:pt>
                <c:pt idx="2">
                  <c:v>96.1</c:v>
                </c:pt>
                <c:pt idx="3">
                  <c:v>96.9</c:v>
                </c:pt>
                <c:pt idx="4">
                  <c:v>97.8</c:v>
                </c:pt>
              </c:numCache>
            </c:numRef>
          </c:val>
          <c:smooth val="0"/>
          <c:extLst>
            <c:ext xmlns:c16="http://schemas.microsoft.com/office/drawing/2014/chart" uri="{C3380CC4-5D6E-409C-BE32-E72D297353CC}">
              <c16:uniqueId val="{00000002-5E37-4953-8273-E4E09DE82B4A}"/>
            </c:ext>
          </c:extLst>
        </c:ser>
        <c:ser>
          <c:idx val="0"/>
          <c:order val="1"/>
          <c:tx>
            <c:strRef>
              <c:f>'Charts - Scotland (old)'!$T$10</c:f>
              <c:strCache>
                <c:ptCount val="1"/>
                <c:pt idx="0">
                  <c:v>All Scotland</c:v>
                </c:pt>
              </c:strCache>
            </c:strRef>
          </c:tx>
          <c:spPr>
            <a:ln w="19050">
              <a:solidFill>
                <a:schemeClr val="tx2"/>
              </a:solidFill>
              <a:prstDash val="solid"/>
            </a:ln>
          </c:spPr>
          <c:marker>
            <c:symbol val="none"/>
          </c:marker>
          <c:trendline>
            <c:spPr>
              <a:ln w="25400">
                <a:solidFill>
                  <a:schemeClr val="tx2"/>
                </a:solidFill>
              </a:ln>
            </c:spPr>
            <c:trendlineType val="linear"/>
            <c:forward val="0.5"/>
            <c:backward val="0.5"/>
            <c:dispRSqr val="0"/>
            <c:dispEq val="0"/>
          </c:trendline>
          <c:cat>
            <c:strRef>
              <c:f>'Charts - Scotland'!$V$5:$V$9</c:f>
              <c:strCache>
                <c:ptCount val="5"/>
                <c:pt idx="0">
                  <c:v>1 
Most Deprived</c:v>
                </c:pt>
                <c:pt idx="1">
                  <c:v>2</c:v>
                </c:pt>
                <c:pt idx="2">
                  <c:v>3</c:v>
                </c:pt>
                <c:pt idx="3">
                  <c:v>4</c:v>
                </c:pt>
                <c:pt idx="4">
                  <c:v>5
Least Deprived</c:v>
                </c:pt>
              </c:strCache>
            </c:strRef>
          </c:cat>
          <c:val>
            <c:numRef>
              <c:f>'Charts - Scotland'!$Q$13:$Q$17</c:f>
              <c:numCache>
                <c:formatCode>0.0</c:formatCode>
                <c:ptCount val="5"/>
                <c:pt idx="0">
                  <c:v>95.7</c:v>
                </c:pt>
                <c:pt idx="1">
                  <c:v>95.7</c:v>
                </c:pt>
                <c:pt idx="2">
                  <c:v>95.7</c:v>
                </c:pt>
                <c:pt idx="3">
                  <c:v>95.7</c:v>
                </c:pt>
                <c:pt idx="4">
                  <c:v>95.7</c:v>
                </c:pt>
              </c:numCache>
            </c:numRef>
          </c:val>
          <c:smooth val="0"/>
          <c:extLst>
            <c:ext xmlns:c16="http://schemas.microsoft.com/office/drawing/2014/chart" uri="{C3380CC4-5D6E-409C-BE32-E72D297353CC}">
              <c16:uniqueId val="{00000003-5E37-4953-8273-E4E09DE82B4A}"/>
            </c:ext>
          </c:extLst>
        </c:ser>
        <c:dLbls>
          <c:showLegendKey val="0"/>
          <c:showVal val="0"/>
          <c:showCatName val="0"/>
          <c:showSerName val="0"/>
          <c:showPercent val="0"/>
          <c:showBubbleSize val="0"/>
        </c:dLbls>
        <c:marker val="1"/>
        <c:smooth val="0"/>
        <c:axId val="78603392"/>
        <c:axId val="78605312"/>
      </c:lineChart>
      <c:catAx>
        <c:axId val="78603392"/>
        <c:scaling>
          <c:orientation val="minMax"/>
        </c:scaling>
        <c:delete val="0"/>
        <c:axPos val="b"/>
        <c:title>
          <c:tx>
            <c:rich>
              <a:bodyPr/>
              <a:lstStyle/>
              <a:p>
                <a:pPr>
                  <a:defRPr sz="1000" b="1"/>
                </a:pPr>
                <a:r>
                  <a:rPr lang="en-GB" sz="1000" b="1"/>
                  <a:t>SIMD 2020v2 Quintile</a:t>
                </a:r>
                <a:r>
                  <a:rPr lang="en-GB" sz="1000" b="1" baseline="30000"/>
                  <a:t>1</a:t>
                </a:r>
              </a:p>
            </c:rich>
          </c:tx>
          <c:layout>
            <c:manualLayout>
              <c:xMode val="edge"/>
              <c:yMode val="edge"/>
              <c:x val="0.49902577160493827"/>
              <c:y val="0.87228836150319333"/>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1000"/>
            </a:pPr>
            <a:endParaRPr lang="en-US"/>
          </a:p>
        </c:txPr>
        <c:crossAx val="78605312"/>
        <c:crosses val="autoZero"/>
        <c:auto val="1"/>
        <c:lblAlgn val="ctr"/>
        <c:lblOffset val="100"/>
        <c:tickLblSkip val="1"/>
        <c:tickMarkSkip val="1"/>
        <c:noMultiLvlLbl val="0"/>
      </c:catAx>
      <c:valAx>
        <c:axId val="78605312"/>
        <c:scaling>
          <c:orientation val="minMax"/>
          <c:max val="100"/>
          <c:min val="70"/>
        </c:scaling>
        <c:delete val="0"/>
        <c:axPos val="l"/>
        <c:majorGridlines>
          <c:spPr>
            <a:ln>
              <a:solidFill>
                <a:schemeClr val="bg1"/>
              </a:solidFill>
            </a:ln>
          </c:spPr>
        </c:majorGridlines>
        <c:title>
          <c:tx>
            <c:rich>
              <a:bodyPr rot="0" vert="horz"/>
              <a:lstStyle/>
              <a:p>
                <a:pPr>
                  <a:defRPr sz="1100" b="1"/>
                </a:pPr>
                <a:r>
                  <a:rPr lang="en-GB" sz="1000" b="1"/>
                  <a:t>Vaccine Uptake</a:t>
                </a:r>
              </a:p>
              <a:p>
                <a:pPr>
                  <a:defRPr sz="1100" b="1"/>
                </a:pPr>
                <a:r>
                  <a:rPr lang="en-GB" sz="1000" b="1"/>
                  <a:t> (%)</a:t>
                </a:r>
              </a:p>
            </c:rich>
          </c:tx>
          <c:layout>
            <c:manualLayout>
              <c:xMode val="edge"/>
              <c:yMode val="edge"/>
              <c:x val="1.9300925925925926E-3"/>
              <c:y val="0.36214988627791295"/>
            </c:manualLayout>
          </c:layout>
          <c:overlay val="0"/>
          <c:spPr>
            <a:noFill/>
            <a:ln w="25400">
              <a:noFill/>
            </a:ln>
          </c:spPr>
        </c:title>
        <c:numFmt formatCode="0" sourceLinked="0"/>
        <c:majorTickMark val="out"/>
        <c:minorTickMark val="none"/>
        <c:tickLblPos val="nextTo"/>
        <c:spPr>
          <a:ln w="3175">
            <a:solidFill>
              <a:sysClr val="windowText" lastClr="000000"/>
            </a:solidFill>
            <a:prstDash val="solid"/>
          </a:ln>
        </c:spPr>
        <c:txPr>
          <a:bodyPr rot="0" vert="horz"/>
          <a:lstStyle/>
          <a:p>
            <a:pPr>
              <a:defRPr sz="1000"/>
            </a:pPr>
            <a:endParaRPr lang="en-US"/>
          </a:p>
        </c:txPr>
        <c:crossAx val="78603392"/>
        <c:crosses val="autoZero"/>
        <c:crossBetween val="between"/>
        <c:majorUnit val="5"/>
      </c:valAx>
      <c:spPr>
        <a:solidFill>
          <a:srgbClr val="FFFFFF"/>
        </a:solidFill>
        <a:ln w="12700">
          <a:noFill/>
          <a:prstDash val="solid"/>
        </a:ln>
      </c:spPr>
    </c:plotArea>
    <c:legend>
      <c:legendPos val="t"/>
      <c:legendEntry>
        <c:idx val="2"/>
        <c:delete val="1"/>
      </c:legendEntry>
      <c:layout>
        <c:manualLayout>
          <c:xMode val="edge"/>
          <c:yMode val="edge"/>
          <c:x val="0.3322814814814814"/>
          <c:y val="2.6475657221015554E-3"/>
          <c:w val="0.47176875901152204"/>
          <c:h val="6.7240236222971719E-2"/>
        </c:manualLayout>
      </c:layout>
      <c:overlay val="0"/>
      <c:txPr>
        <a:bodyPr/>
        <a:lstStyle/>
        <a:p>
          <a:pPr>
            <a:defRPr sz="1000"/>
          </a:pPr>
          <a:endParaRPr lang="en-US"/>
        </a:p>
      </c:txPr>
    </c:legend>
    <c:plotVisOnly val="1"/>
    <c:dispBlanksAs val="gap"/>
    <c:showDLblsOverMax val="0"/>
  </c:chart>
  <c:spPr>
    <a:solidFill>
      <a:srgbClr val="FFFFFF"/>
    </a:solidFill>
    <a:ln w="3175">
      <a:noFill/>
      <a:prstDash val="solid"/>
    </a:ln>
  </c:spPr>
  <c:txPr>
    <a:bodyPr/>
    <a:lstStyle/>
    <a:p>
      <a:pPr>
        <a:defRPr sz="800" b="0" i="0" u="none" strike="noStrike" baseline="0">
          <a:solidFill>
            <a:srgbClr val="000000"/>
          </a:solidFill>
          <a:latin typeface="Arial" pitchFamily="34" charset="0"/>
          <a:ea typeface="Arial"/>
          <a:cs typeface="Arial" pitchFamily="34" charset="0"/>
        </a:defRPr>
      </a:pPr>
      <a:endParaRPr lang="en-US"/>
    </a:p>
  </c:txPr>
  <c:printSettings>
    <c:headerFooter alignWithMargins="0"/>
    <c:pageMargins b="1" l="0.75000000000000822" r="0.75000000000000822" t="1" header="0.5" footer="0.5"/>
    <c:pageSetup paperSize="9" orientation="landscape"/>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22749441790982486"/>
          <c:y val="0.11958760574052012"/>
          <c:w val="0.74279621903152115"/>
          <c:h val="0.69016619393945433"/>
        </c:manualLayout>
      </c:layout>
      <c:lineChart>
        <c:grouping val="standard"/>
        <c:varyColors val="0"/>
        <c:ser>
          <c:idx val="0"/>
          <c:order val="0"/>
          <c:tx>
            <c:strRef>
              <c:f>'Charts - NHS Board'!$O$10</c:f>
              <c:strCache>
                <c:ptCount val="1"/>
                <c:pt idx="0">
                  <c:v>NHS Ayrshire &amp; Arran</c:v>
                </c:pt>
              </c:strCache>
            </c:strRef>
          </c:tx>
          <c:spPr>
            <a:ln w="6350">
              <a:noFill/>
            </a:ln>
          </c:spPr>
          <c:marker>
            <c:symbol val="circle"/>
            <c:size val="10"/>
            <c:spPr>
              <a:solidFill>
                <a:srgbClr val="7030A0"/>
              </a:solidFill>
              <a:ln>
                <a:noFill/>
              </a:ln>
            </c:spPr>
          </c:marker>
          <c:cat>
            <c:strRef>
              <c:f>'Charts - Scotland'!$V$5:$V$9</c:f>
              <c:strCache>
                <c:ptCount val="5"/>
                <c:pt idx="0">
                  <c:v>1 
Most Deprived</c:v>
                </c:pt>
                <c:pt idx="1">
                  <c:v>2</c:v>
                </c:pt>
                <c:pt idx="2">
                  <c:v>3</c:v>
                </c:pt>
                <c:pt idx="3">
                  <c:v>4</c:v>
                </c:pt>
                <c:pt idx="4">
                  <c:v>5
Least Deprived</c:v>
                </c:pt>
              </c:strCache>
            </c:strRef>
          </c:cat>
          <c:val>
            <c:numRef>
              <c:f>'Charts - NHS Board'!$O$13:$O$17</c:f>
              <c:numCache>
                <c:formatCode>0.0</c:formatCode>
                <c:ptCount val="5"/>
                <c:pt idx="0">
                  <c:v>93.9</c:v>
                </c:pt>
                <c:pt idx="1">
                  <c:v>96.2</c:v>
                </c:pt>
                <c:pt idx="2">
                  <c:v>98.4</c:v>
                </c:pt>
                <c:pt idx="3">
                  <c:v>96.4</c:v>
                </c:pt>
                <c:pt idx="4">
                  <c:v>97.5</c:v>
                </c:pt>
              </c:numCache>
            </c:numRef>
          </c:val>
          <c:smooth val="0"/>
          <c:extLst>
            <c:ext xmlns:c16="http://schemas.microsoft.com/office/drawing/2014/chart" uri="{C3380CC4-5D6E-409C-BE32-E72D297353CC}">
              <c16:uniqueId val="{00000000-74D8-4140-A63F-8260FC4672F9}"/>
            </c:ext>
          </c:extLst>
        </c:ser>
        <c:ser>
          <c:idx val="1"/>
          <c:order val="1"/>
          <c:tx>
            <c:strRef>
              <c:f>'Charts - NHS Board'!$P$11</c:f>
              <c:strCache>
                <c:ptCount val="1"/>
                <c:pt idx="0">
                  <c:v>Scotland</c:v>
                </c:pt>
              </c:strCache>
            </c:strRef>
          </c:tx>
          <c:spPr>
            <a:ln w="6350">
              <a:noFill/>
            </a:ln>
          </c:spPr>
          <c:marker>
            <c:symbol val="circle"/>
            <c:size val="10"/>
            <c:spPr>
              <a:noFill/>
              <a:ln w="19050">
                <a:solidFill>
                  <a:srgbClr val="0070C0"/>
                </a:solidFill>
              </a:ln>
            </c:spPr>
          </c:marker>
          <c:cat>
            <c:strRef>
              <c:f>'Charts - Scotland'!$V$5:$V$9</c:f>
              <c:strCache>
                <c:ptCount val="5"/>
                <c:pt idx="0">
                  <c:v>1 
Most Deprived</c:v>
                </c:pt>
                <c:pt idx="1">
                  <c:v>2</c:v>
                </c:pt>
                <c:pt idx="2">
                  <c:v>3</c:v>
                </c:pt>
                <c:pt idx="3">
                  <c:v>4</c:v>
                </c:pt>
                <c:pt idx="4">
                  <c:v>5
Least Deprived</c:v>
                </c:pt>
              </c:strCache>
            </c:strRef>
          </c:cat>
          <c:val>
            <c:numRef>
              <c:f>'Charts - NHS Board'!$P$13:$P$17</c:f>
              <c:numCache>
                <c:formatCode>0.0</c:formatCode>
                <c:ptCount val="5"/>
                <c:pt idx="0">
                  <c:v>93.4</c:v>
                </c:pt>
                <c:pt idx="1">
                  <c:v>94.9</c:v>
                </c:pt>
                <c:pt idx="2">
                  <c:v>96.1</c:v>
                </c:pt>
                <c:pt idx="3">
                  <c:v>96.9</c:v>
                </c:pt>
                <c:pt idx="4">
                  <c:v>97.8</c:v>
                </c:pt>
              </c:numCache>
            </c:numRef>
          </c:val>
          <c:smooth val="0"/>
          <c:extLst>
            <c:ext xmlns:c16="http://schemas.microsoft.com/office/drawing/2014/chart" uri="{C3380CC4-5D6E-409C-BE32-E72D297353CC}">
              <c16:uniqueId val="{00000001-74D8-4140-A63F-8260FC4672F9}"/>
            </c:ext>
          </c:extLst>
        </c:ser>
        <c:dLbls>
          <c:showLegendKey val="0"/>
          <c:showVal val="0"/>
          <c:showCatName val="0"/>
          <c:showSerName val="0"/>
          <c:showPercent val="0"/>
          <c:showBubbleSize val="0"/>
        </c:dLbls>
        <c:marker val="1"/>
        <c:smooth val="0"/>
        <c:axId val="79647872"/>
        <c:axId val="79649792"/>
      </c:lineChart>
      <c:catAx>
        <c:axId val="79647872"/>
        <c:scaling>
          <c:orientation val="minMax"/>
        </c:scaling>
        <c:delete val="0"/>
        <c:axPos val="b"/>
        <c:title>
          <c:tx>
            <c:rich>
              <a:bodyPr/>
              <a:lstStyle/>
              <a:p>
                <a:pPr>
                  <a:defRPr sz="1000">
                    <a:latin typeface="Arial" pitchFamily="34" charset="0"/>
                    <a:cs typeface="Arial" pitchFamily="34" charset="0"/>
                  </a:defRPr>
                </a:pPr>
                <a:r>
                  <a:rPr lang="en-US" sz="1000">
                    <a:latin typeface="Arial" pitchFamily="34" charset="0"/>
                    <a:cs typeface="Arial" pitchFamily="34" charset="0"/>
                  </a:rPr>
                  <a:t>SIMD 2020v2 Quintile</a:t>
                </a:r>
                <a:r>
                  <a:rPr lang="en-US" sz="1000" baseline="30000">
                    <a:latin typeface="Arial" pitchFamily="34" charset="0"/>
                    <a:cs typeface="Arial" pitchFamily="34" charset="0"/>
                  </a:rPr>
                  <a:t>1</a:t>
                </a:r>
              </a:p>
            </c:rich>
          </c:tx>
          <c:layout>
            <c:manualLayout>
              <c:xMode val="edge"/>
              <c:yMode val="edge"/>
              <c:x val="0.47840584219900595"/>
              <c:y val="0.88039145801035834"/>
            </c:manualLayout>
          </c:layout>
          <c:overlay val="0"/>
        </c:title>
        <c:numFmt formatCode="General" sourceLinked="1"/>
        <c:majorTickMark val="out"/>
        <c:minorTickMark val="none"/>
        <c:tickLblPos val="nextTo"/>
        <c:spPr>
          <a:ln w="6350">
            <a:solidFill>
              <a:sysClr val="windowText" lastClr="000000"/>
            </a:solidFill>
          </a:ln>
        </c:spPr>
        <c:txPr>
          <a:bodyPr/>
          <a:lstStyle/>
          <a:p>
            <a:pPr>
              <a:defRPr>
                <a:latin typeface="Arial" pitchFamily="34" charset="0"/>
                <a:cs typeface="Arial" pitchFamily="34" charset="0"/>
              </a:defRPr>
            </a:pPr>
            <a:endParaRPr lang="en-US"/>
          </a:p>
        </c:txPr>
        <c:crossAx val="79649792"/>
        <c:crosses val="autoZero"/>
        <c:auto val="1"/>
        <c:lblAlgn val="ctr"/>
        <c:lblOffset val="100"/>
        <c:noMultiLvlLbl val="0"/>
      </c:catAx>
      <c:valAx>
        <c:axId val="79649792"/>
        <c:scaling>
          <c:orientation val="minMax"/>
          <c:max val="100"/>
          <c:min val="70"/>
        </c:scaling>
        <c:delete val="0"/>
        <c:axPos val="l"/>
        <c:majorGridlines>
          <c:spPr>
            <a:ln>
              <a:solidFill>
                <a:schemeClr val="bg1"/>
              </a:solidFill>
            </a:ln>
          </c:spPr>
        </c:majorGridlines>
        <c:title>
          <c:tx>
            <c:rich>
              <a:bodyPr rot="0" vert="horz"/>
              <a:lstStyle/>
              <a:p>
                <a:pPr>
                  <a:defRPr sz="1100"/>
                </a:pPr>
                <a:r>
                  <a:rPr lang="en-US" sz="1000"/>
                  <a:t>Vaccine</a:t>
                </a:r>
                <a:r>
                  <a:rPr lang="en-US" sz="1000" baseline="0"/>
                  <a:t> </a:t>
                </a:r>
                <a:r>
                  <a:rPr lang="en-US" sz="1000"/>
                  <a:t>Uptake </a:t>
                </a:r>
              </a:p>
              <a:p>
                <a:pPr>
                  <a:defRPr sz="1100"/>
                </a:pPr>
                <a:r>
                  <a:rPr lang="en-US" sz="1000"/>
                  <a:t>(%)</a:t>
                </a:r>
              </a:p>
            </c:rich>
          </c:tx>
          <c:layout>
            <c:manualLayout>
              <c:xMode val="edge"/>
              <c:yMode val="edge"/>
              <c:x val="1.0225597458568554E-2"/>
              <c:y val="0.34397260342257824"/>
            </c:manualLayout>
          </c:layout>
          <c:overlay val="0"/>
        </c:title>
        <c:numFmt formatCode="0" sourceLinked="0"/>
        <c:majorTickMark val="out"/>
        <c:minorTickMark val="none"/>
        <c:tickLblPos val="nextTo"/>
        <c:spPr>
          <a:ln w="6350">
            <a:solidFill>
              <a:sysClr val="windowText" lastClr="000000"/>
            </a:solidFill>
          </a:ln>
        </c:spPr>
        <c:txPr>
          <a:bodyPr/>
          <a:lstStyle/>
          <a:p>
            <a:pPr>
              <a:defRPr>
                <a:latin typeface="Arial" pitchFamily="34" charset="0"/>
                <a:cs typeface="Arial" pitchFamily="34" charset="0"/>
              </a:defRPr>
            </a:pPr>
            <a:endParaRPr lang="en-US"/>
          </a:p>
        </c:txPr>
        <c:crossAx val="79647872"/>
        <c:crosses val="autoZero"/>
        <c:crossBetween val="between"/>
      </c:valAx>
      <c:spPr>
        <a:ln>
          <a:noFill/>
        </a:ln>
      </c:spPr>
    </c:plotArea>
    <c:legend>
      <c:legendPos val="r"/>
      <c:legendEntry>
        <c:idx val="0"/>
        <c:txPr>
          <a:bodyPr/>
          <a:lstStyle/>
          <a:p>
            <a:pPr>
              <a:defRPr sz="1000">
                <a:latin typeface="+mn-lt"/>
              </a:defRPr>
            </a:pPr>
            <a:endParaRPr lang="en-US"/>
          </a:p>
        </c:txPr>
      </c:legendEntry>
      <c:legendEntry>
        <c:idx val="1"/>
        <c:txPr>
          <a:bodyPr/>
          <a:lstStyle/>
          <a:p>
            <a:pPr>
              <a:defRPr sz="1000">
                <a:latin typeface="+mn-lt"/>
              </a:defRPr>
            </a:pPr>
            <a:endParaRPr lang="en-US"/>
          </a:p>
        </c:txPr>
      </c:legendEntry>
      <c:layout>
        <c:manualLayout>
          <c:xMode val="edge"/>
          <c:yMode val="edge"/>
          <c:x val="0.37536334220821221"/>
          <c:y val="1.2021644093734582E-2"/>
          <c:w val="0.43139614243505564"/>
          <c:h val="0.1144779147495875"/>
        </c:manualLayout>
      </c:layout>
      <c:overlay val="0"/>
      <c:spPr>
        <a:ln>
          <a:noFill/>
        </a:ln>
      </c:spPr>
      <c:txPr>
        <a:bodyPr/>
        <a:lstStyle/>
        <a:p>
          <a:pPr>
            <a:defRPr sz="1000"/>
          </a:pPr>
          <a:endParaRPr lang="en-US"/>
        </a:p>
      </c:txPr>
    </c:legend>
    <c:plotVisOnly val="1"/>
    <c:dispBlanksAs val="gap"/>
    <c:showDLblsOverMax val="0"/>
  </c:chart>
  <c:spPr>
    <a:ln>
      <a:noFill/>
    </a:ln>
  </c:spPr>
  <c:txPr>
    <a:bodyPr/>
    <a:lstStyle/>
    <a:p>
      <a:pPr>
        <a:defRPr>
          <a:latin typeface="Arial" pitchFamily="34" charset="0"/>
          <a:cs typeface="Arial" pitchFamily="34" charset="0"/>
        </a:defRPr>
      </a:pPr>
      <a:endParaRPr lang="en-US"/>
    </a:p>
  </c:txPr>
  <c:printSettings>
    <c:headerFooter/>
    <c:pageMargins b="0.75000000000000577" l="0.70000000000000062" r="0.70000000000000062" t="0.75000000000000577"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800" b="0" i="0" u="none" strike="noStrike" baseline="0">
                <a:solidFill>
                  <a:srgbClr val="000000"/>
                </a:solidFill>
                <a:latin typeface="Arial"/>
                <a:ea typeface="Arial"/>
                <a:cs typeface="Arial"/>
              </a:defRPr>
            </a:pPr>
            <a:r>
              <a:rPr lang="en-GB" sz="800" b="1" i="0" u="none" strike="noStrike" baseline="0">
                <a:solidFill>
                  <a:srgbClr val="000000"/>
                </a:solidFill>
                <a:latin typeface="Arial"/>
                <a:cs typeface="Arial"/>
              </a:rPr>
              <a:t>DTP/Pol/Hib</a:t>
            </a:r>
            <a:r>
              <a:rPr lang="en-GB" sz="800" b="1" i="0" u="none" strike="noStrike" baseline="30000">
                <a:solidFill>
                  <a:srgbClr val="000000"/>
                </a:solidFill>
                <a:latin typeface="Arial"/>
                <a:cs typeface="Arial"/>
              </a:rPr>
              <a:t>1</a:t>
            </a:r>
            <a:r>
              <a:rPr lang="en-GB" sz="800" b="1" i="0" u="none" strike="noStrike" baseline="0">
                <a:solidFill>
                  <a:srgbClr val="000000"/>
                </a:solidFill>
                <a:latin typeface="Arial"/>
                <a:cs typeface="Arial"/>
              </a:rPr>
              <a:t> uptake by 12 months by SIMD 2012 quintile, Scotland</a:t>
            </a:r>
          </a:p>
          <a:p>
            <a:pPr>
              <a:defRPr sz="800" b="0" i="0" u="none" strike="noStrike" baseline="0">
                <a:solidFill>
                  <a:srgbClr val="000000"/>
                </a:solidFill>
                <a:latin typeface="Arial"/>
                <a:ea typeface="Arial"/>
                <a:cs typeface="Arial"/>
              </a:defRPr>
            </a:pPr>
            <a:r>
              <a:rPr lang="en-GB" sz="800" b="1" i="0" u="none" strike="noStrike" baseline="0">
                <a:solidFill>
                  <a:srgbClr val="000000"/>
                </a:solidFill>
                <a:latin typeface="Arial"/>
                <a:cs typeface="Arial"/>
              </a:rPr>
              <a:t>Evaluation period: January to December 2015</a:t>
            </a:r>
          </a:p>
        </c:rich>
      </c:tx>
      <c:overlay val="1"/>
      <c:spPr>
        <a:noFill/>
        <a:ln w="25400">
          <a:noFill/>
        </a:ln>
      </c:spPr>
    </c:title>
    <c:autoTitleDeleted val="0"/>
    <c:plotArea>
      <c:layout>
        <c:manualLayout>
          <c:layoutTarget val="inner"/>
          <c:xMode val="edge"/>
          <c:yMode val="edge"/>
          <c:x val="0.10194186838908458"/>
          <c:y val="0.16079812206572774"/>
          <c:w val="0.87621463067760963"/>
          <c:h val="0.61619718309860005"/>
        </c:manualLayout>
      </c:layout>
      <c:barChart>
        <c:barDir val="col"/>
        <c:grouping val="clustered"/>
        <c:varyColors val="0"/>
        <c:ser>
          <c:idx val="1"/>
          <c:order val="0"/>
          <c:tx>
            <c:strRef>
              <c:f>'Charts - Scotland (old)'!$S$10</c:f>
              <c:strCache>
                <c:ptCount val="1"/>
                <c:pt idx="0">
                  <c:v>DTP/Pol/Hib</c:v>
                </c:pt>
              </c:strCache>
            </c:strRef>
          </c:tx>
          <c:spPr>
            <a:solidFill>
              <a:srgbClr val="99CCFF"/>
            </a:solidFill>
            <a:ln w="12700">
              <a:solidFill>
                <a:srgbClr val="000000"/>
              </a:solidFill>
              <a:prstDash val="solid"/>
            </a:ln>
          </c:spPr>
          <c:invertIfNegative val="0"/>
          <c:dLbls>
            <c:dLbl>
              <c:idx val="0"/>
              <c:layout>
                <c:manualLayout>
                  <c:x val="1.2643093962784707E-5"/>
                  <c:y val="0.28134346363589846"/>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5240-4A2D-955D-353F0027453E}"/>
                </c:ext>
              </c:extLst>
            </c:dLbl>
            <c:dLbl>
              <c:idx val="1"/>
              <c:layout>
                <c:manualLayout>
                  <c:x val="0"/>
                  <c:y val="0.28132867715449816"/>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5240-4A2D-955D-353F0027453E}"/>
                </c:ext>
              </c:extLst>
            </c:dLbl>
            <c:dLbl>
              <c:idx val="2"/>
              <c:layout>
                <c:manualLayout>
                  <c:x val="0"/>
                  <c:y val="0.27218305808238075"/>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5240-4A2D-955D-353F0027453E}"/>
                </c:ext>
              </c:extLst>
            </c:dLbl>
            <c:dLbl>
              <c:idx val="3"/>
              <c:layout>
                <c:manualLayout>
                  <c:x val="0"/>
                  <c:y val="0.24935741918917601"/>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5240-4A2D-955D-353F0027453E}"/>
                </c:ext>
              </c:extLst>
            </c:dLbl>
            <c:dLbl>
              <c:idx val="4"/>
              <c:layout>
                <c:manualLayout>
                  <c:x val="1.0704362564114997E-16"/>
                  <c:y val="0.25847274400669645"/>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5240-4A2D-955D-353F0027453E}"/>
                </c:ext>
              </c:extLst>
            </c:dLbl>
            <c:spPr>
              <a:solidFill>
                <a:schemeClr val="bg1"/>
              </a:solidFill>
              <a:ln w="25400">
                <a:noFill/>
              </a:ln>
            </c:spPr>
            <c:txPr>
              <a:bodyPr/>
              <a:lstStyle/>
              <a:p>
                <a:pPr>
                  <a:defRPr sz="750" b="0" i="0" u="none" strike="noStrike" baseline="0">
                    <a:solidFill>
                      <a:srgbClr val="000000"/>
                    </a:solidFill>
                    <a:latin typeface="Arial"/>
                    <a:ea typeface="Arial"/>
                    <a:cs typeface="Arial"/>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'Charts - Scotland (old)'!$R$11:$R$15</c:f>
              <c:numCache>
                <c:formatCode>General</c:formatCode>
                <c:ptCount val="5"/>
                <c:pt idx="0">
                  <c:v>5</c:v>
                </c:pt>
                <c:pt idx="1">
                  <c:v>4</c:v>
                </c:pt>
                <c:pt idx="2">
                  <c:v>3</c:v>
                </c:pt>
                <c:pt idx="3">
                  <c:v>2</c:v>
                </c:pt>
                <c:pt idx="4">
                  <c:v>1</c:v>
                </c:pt>
              </c:numCache>
            </c:numRef>
          </c:cat>
          <c:val>
            <c:numRef>
              <c:f>'Charts - Scotland (old)'!$S$11:$S$15</c:f>
              <c:numCache>
                <c:formatCode>0.0</c:formatCode>
                <c:ptCount val="5"/>
                <c:pt idx="0">
                  <c:v>93.4</c:v>
                </c:pt>
                <c:pt idx="1">
                  <c:v>94.9</c:v>
                </c:pt>
                <c:pt idx="2">
                  <c:v>96.1</c:v>
                </c:pt>
                <c:pt idx="3">
                  <c:v>96.9</c:v>
                </c:pt>
                <c:pt idx="4">
                  <c:v>97.8</c:v>
                </c:pt>
              </c:numCache>
            </c:numRef>
          </c:val>
          <c:extLst>
            <c:ext xmlns:c16="http://schemas.microsoft.com/office/drawing/2014/chart" uri="{C3380CC4-5D6E-409C-BE32-E72D297353CC}">
              <c16:uniqueId val="{00000005-5240-4A2D-955D-353F0027453E}"/>
            </c:ext>
          </c:extLst>
        </c:ser>
        <c:dLbls>
          <c:showLegendKey val="0"/>
          <c:showVal val="0"/>
          <c:showCatName val="0"/>
          <c:showSerName val="0"/>
          <c:showPercent val="0"/>
          <c:showBubbleSize val="0"/>
        </c:dLbls>
        <c:gapWidth val="150"/>
        <c:axId val="79792768"/>
        <c:axId val="79811328"/>
      </c:barChart>
      <c:lineChart>
        <c:grouping val="standard"/>
        <c:varyColors val="0"/>
        <c:ser>
          <c:idx val="0"/>
          <c:order val="1"/>
          <c:tx>
            <c:strRef>
              <c:f>'Charts - Scotland (old)'!$T$10</c:f>
              <c:strCache>
                <c:ptCount val="1"/>
                <c:pt idx="0">
                  <c:v>All Scotland</c:v>
                </c:pt>
              </c:strCache>
            </c:strRef>
          </c:tx>
          <c:spPr>
            <a:ln w="19050">
              <a:solidFill>
                <a:srgbClr val="FF0000"/>
              </a:solidFill>
              <a:prstDash val="solid"/>
            </a:ln>
          </c:spPr>
          <c:marker>
            <c:symbol val="none"/>
          </c:marker>
          <c:trendline>
            <c:spPr>
              <a:ln w="19050">
                <a:solidFill>
                  <a:srgbClr val="FF0000"/>
                </a:solidFill>
              </a:ln>
            </c:spPr>
            <c:trendlineType val="linear"/>
            <c:forward val="0.5"/>
            <c:backward val="0.5"/>
            <c:dispRSqr val="0"/>
            <c:dispEq val="0"/>
          </c:trendline>
          <c:val>
            <c:numRef>
              <c:f>'Charts - Scotland (old)'!$T$11:$T$15</c:f>
              <c:numCache>
                <c:formatCode>0.0</c:formatCode>
                <c:ptCount val="5"/>
                <c:pt idx="0">
                  <c:v>95.7</c:v>
                </c:pt>
                <c:pt idx="1">
                  <c:v>95.7</c:v>
                </c:pt>
                <c:pt idx="2">
                  <c:v>95.7</c:v>
                </c:pt>
                <c:pt idx="3">
                  <c:v>95.7</c:v>
                </c:pt>
                <c:pt idx="4">
                  <c:v>95.7</c:v>
                </c:pt>
              </c:numCache>
            </c:numRef>
          </c:val>
          <c:smooth val="0"/>
          <c:extLst>
            <c:ext xmlns:c16="http://schemas.microsoft.com/office/drawing/2014/chart" uri="{C3380CC4-5D6E-409C-BE32-E72D297353CC}">
              <c16:uniqueId val="{00000006-5240-4A2D-955D-353F0027453E}"/>
            </c:ext>
          </c:extLst>
        </c:ser>
        <c:dLbls>
          <c:showLegendKey val="0"/>
          <c:showVal val="0"/>
          <c:showCatName val="0"/>
          <c:showSerName val="0"/>
          <c:showPercent val="0"/>
          <c:showBubbleSize val="0"/>
        </c:dLbls>
        <c:marker val="1"/>
        <c:smooth val="0"/>
        <c:axId val="79792768"/>
        <c:axId val="79811328"/>
      </c:lineChart>
      <c:catAx>
        <c:axId val="79792768"/>
        <c:scaling>
          <c:orientation val="minMax"/>
        </c:scaling>
        <c:delete val="0"/>
        <c:axPos val="b"/>
        <c:title>
          <c:tx>
            <c:rich>
              <a:bodyPr/>
              <a:lstStyle/>
              <a:p>
                <a:pPr>
                  <a:defRPr sz="800" b="1" i="0" u="none" strike="noStrike" baseline="0">
                    <a:solidFill>
                      <a:srgbClr val="000000"/>
                    </a:solidFill>
                    <a:latin typeface="Arial"/>
                    <a:ea typeface="Arial"/>
                    <a:cs typeface="Arial"/>
                  </a:defRPr>
                </a:pPr>
                <a:r>
                  <a:rPr lang="en-GB"/>
                  <a:t>SIMD 2012 Quintile</a:t>
                </a:r>
              </a:p>
            </c:rich>
          </c:tx>
          <c:layout>
            <c:manualLayout>
              <c:xMode val="edge"/>
              <c:yMode val="edge"/>
              <c:x val="0.41421350722986083"/>
              <c:y val="0.85093896713615025"/>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79811328"/>
        <c:crosses val="autoZero"/>
        <c:auto val="1"/>
        <c:lblAlgn val="ctr"/>
        <c:lblOffset val="100"/>
        <c:tickLblSkip val="1"/>
        <c:tickMarkSkip val="1"/>
        <c:noMultiLvlLbl val="0"/>
      </c:catAx>
      <c:valAx>
        <c:axId val="79811328"/>
        <c:scaling>
          <c:orientation val="minMax"/>
          <c:max val="100"/>
          <c:min val="75"/>
        </c:scaling>
        <c:delete val="0"/>
        <c:axPos val="l"/>
        <c:majorGridlines>
          <c:spPr>
            <a:ln w="3175">
              <a:solidFill>
                <a:schemeClr val="bg1">
                  <a:lumMod val="75000"/>
                </a:schemeClr>
              </a:solidFill>
              <a:prstDash val="solid"/>
            </a:ln>
          </c:spPr>
        </c:majorGridlines>
        <c:title>
          <c:tx>
            <c:rich>
              <a:bodyPr/>
              <a:lstStyle/>
              <a:p>
                <a:pPr>
                  <a:defRPr sz="800" b="1" i="0" u="none" strike="noStrike" baseline="0">
                    <a:solidFill>
                      <a:srgbClr val="000000"/>
                    </a:solidFill>
                    <a:latin typeface="Arial"/>
                    <a:ea typeface="Arial"/>
                    <a:cs typeface="Arial"/>
                  </a:defRPr>
                </a:pPr>
                <a:r>
                  <a:rPr lang="en-GB"/>
                  <a:t>% Uptake</a:t>
                </a:r>
              </a:p>
            </c:rich>
          </c:tx>
          <c:layout>
            <c:manualLayout>
              <c:xMode val="edge"/>
              <c:yMode val="edge"/>
              <c:x val="1.2135879629629641E-2"/>
              <c:y val="0.36079895833333325"/>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79792768"/>
        <c:crosses val="autoZero"/>
        <c:crossBetween val="between"/>
        <c:majorUnit val="5"/>
      </c:valAx>
      <c:spPr>
        <a:solidFill>
          <a:srgbClr val="FFFFFF"/>
        </a:solidFill>
        <a:ln w="12700">
          <a:noFill/>
          <a:prstDash val="solid"/>
        </a:ln>
      </c:spPr>
    </c:plotArea>
    <c:legend>
      <c:legendPos val="t"/>
      <c:legendEntry>
        <c:idx val="2"/>
        <c:delete val="1"/>
      </c:legendEntry>
      <c:layout>
        <c:manualLayout>
          <c:xMode val="edge"/>
          <c:yMode val="edge"/>
          <c:x val="0.29064568867361362"/>
          <c:y val="0.92671361502348171"/>
          <c:w val="0.47176875901152204"/>
          <c:h val="6.7240236222971719E-2"/>
        </c:manualLayout>
      </c:layout>
      <c:overlay val="0"/>
    </c:legend>
    <c:plotVisOnly val="1"/>
    <c:dispBlanksAs val="gap"/>
    <c:showDLblsOverMax val="0"/>
  </c:chart>
  <c:spPr>
    <a:solidFill>
      <a:srgbClr val="FFFFFF"/>
    </a:solidFill>
    <a:ln w="3175">
      <a:solidFill>
        <a:sysClr val="windowText" lastClr="000000"/>
      </a:solidFill>
      <a:prstDash val="solid"/>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799" r="0.75000000000000799" t="1" header="0.5" footer="0.5"/>
    <c:pageSetup paperSize="9" orientation="landscape"/>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800" b="0" i="0" u="none" strike="noStrike" baseline="0">
                <a:solidFill>
                  <a:srgbClr val="000000"/>
                </a:solidFill>
                <a:latin typeface="Arial"/>
                <a:ea typeface="Arial"/>
                <a:cs typeface="Arial"/>
              </a:defRPr>
            </a:pPr>
            <a:r>
              <a:rPr lang="en-GB" sz="800" b="1" i="0" u="none" strike="noStrike" baseline="0">
                <a:solidFill>
                  <a:srgbClr val="000000"/>
                </a:solidFill>
                <a:latin typeface="Arial"/>
                <a:cs typeface="Arial"/>
              </a:rPr>
              <a:t>MenC</a:t>
            </a:r>
            <a:r>
              <a:rPr lang="en-GB" sz="800" b="1" i="0" u="none" strike="noStrike" baseline="30000">
                <a:solidFill>
                  <a:srgbClr val="000000"/>
                </a:solidFill>
                <a:latin typeface="Arial"/>
                <a:cs typeface="Arial"/>
              </a:rPr>
              <a:t>1</a:t>
            </a:r>
            <a:r>
              <a:rPr lang="en-GB" sz="800" b="1" i="0" u="none" strike="noStrike" baseline="0">
                <a:solidFill>
                  <a:srgbClr val="000000"/>
                </a:solidFill>
                <a:latin typeface="Arial"/>
                <a:cs typeface="Arial"/>
              </a:rPr>
              <a:t> uptake by 12 months by SIMD 2012 quintile, Scotland.</a:t>
            </a:r>
          </a:p>
          <a:p>
            <a:pPr>
              <a:defRPr sz="800" b="0" i="0" u="none" strike="noStrike" baseline="0">
                <a:solidFill>
                  <a:srgbClr val="000000"/>
                </a:solidFill>
                <a:latin typeface="Arial"/>
                <a:ea typeface="Arial"/>
                <a:cs typeface="Arial"/>
              </a:defRPr>
            </a:pPr>
            <a:r>
              <a:rPr lang="en-GB" sz="800" b="1" i="0" u="none" strike="noStrike" baseline="0">
                <a:solidFill>
                  <a:srgbClr val="000000"/>
                </a:solidFill>
                <a:latin typeface="Arial"/>
                <a:cs typeface="Arial"/>
              </a:rPr>
              <a:t>Evaluation period: January to December 2015</a:t>
            </a:r>
          </a:p>
        </c:rich>
      </c:tx>
      <c:overlay val="1"/>
      <c:spPr>
        <a:noFill/>
        <a:ln w="25400">
          <a:noFill/>
        </a:ln>
      </c:spPr>
    </c:title>
    <c:autoTitleDeleted val="0"/>
    <c:plotArea>
      <c:layout>
        <c:manualLayout>
          <c:layoutTarget val="inner"/>
          <c:xMode val="edge"/>
          <c:yMode val="edge"/>
          <c:x val="0.10294136257710336"/>
          <c:y val="0.15438670166229418"/>
          <c:w val="0.87500209434861065"/>
          <c:h val="0.62105475964488854"/>
        </c:manualLayout>
      </c:layout>
      <c:barChart>
        <c:barDir val="col"/>
        <c:grouping val="clustered"/>
        <c:varyColors val="0"/>
        <c:ser>
          <c:idx val="1"/>
          <c:order val="0"/>
          <c:tx>
            <c:strRef>
              <c:f>'Charts - Scotland (old)'!$V$10</c:f>
              <c:strCache>
                <c:ptCount val="1"/>
                <c:pt idx="0">
                  <c:v>MenC</c:v>
                </c:pt>
              </c:strCache>
            </c:strRef>
          </c:tx>
          <c:spPr>
            <a:solidFill>
              <a:srgbClr val="99CCFF"/>
            </a:solidFill>
            <a:ln w="12700">
              <a:solidFill>
                <a:srgbClr val="000000"/>
              </a:solidFill>
              <a:prstDash val="solid"/>
            </a:ln>
          </c:spPr>
          <c:invertIfNegative val="0"/>
          <c:dLbls>
            <c:dLbl>
              <c:idx val="0"/>
              <c:layout>
                <c:manualLayout>
                  <c:x val="0"/>
                  <c:y val="0.28593881353995015"/>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D813-4DF5-911B-A6E676BDBBCB}"/>
                </c:ext>
              </c:extLst>
            </c:dLbl>
            <c:dLbl>
              <c:idx val="1"/>
              <c:layout>
                <c:manualLayout>
                  <c:x val="0"/>
                  <c:y val="0.2950692854847640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D813-4DF5-911B-A6E676BDBBCB}"/>
                </c:ext>
              </c:extLst>
            </c:dLbl>
            <c:dLbl>
              <c:idx val="2"/>
              <c:layout>
                <c:manualLayout>
                  <c:x val="0"/>
                  <c:y val="0.2859236664126569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D813-4DF5-911B-A6E676BDBBCB}"/>
                </c:ext>
              </c:extLst>
            </c:dLbl>
            <c:dLbl>
              <c:idx val="3"/>
              <c:layout>
                <c:manualLayout>
                  <c:x val="0"/>
                  <c:y val="0.27679355511372139"/>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D813-4DF5-911B-A6E676BDBBCB}"/>
                </c:ext>
              </c:extLst>
            </c:dLbl>
            <c:dLbl>
              <c:idx val="4"/>
              <c:layout>
                <c:manualLayout>
                  <c:x val="0"/>
                  <c:y val="0.28596874714864989"/>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D813-4DF5-911B-A6E676BDBBCB}"/>
                </c:ext>
              </c:extLst>
            </c:dLbl>
            <c:spPr>
              <a:solidFill>
                <a:schemeClr val="bg1"/>
              </a:solidFill>
              <a:ln w="25400">
                <a:noFill/>
              </a:ln>
            </c:spPr>
            <c:txPr>
              <a:bodyPr/>
              <a:lstStyle/>
              <a:p>
                <a:pPr>
                  <a:defRPr sz="750" b="0" i="0" u="none" strike="noStrike" baseline="0">
                    <a:solidFill>
                      <a:srgbClr val="000000"/>
                    </a:solidFill>
                    <a:latin typeface="Arial"/>
                    <a:ea typeface="Arial"/>
                    <a:cs typeface="Arial"/>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'Charts - Scotland (old)'!$R$11:$R$15</c:f>
              <c:numCache>
                <c:formatCode>General</c:formatCode>
                <c:ptCount val="5"/>
                <c:pt idx="0">
                  <c:v>5</c:v>
                </c:pt>
                <c:pt idx="1">
                  <c:v>4</c:v>
                </c:pt>
                <c:pt idx="2">
                  <c:v>3</c:v>
                </c:pt>
                <c:pt idx="3">
                  <c:v>2</c:v>
                </c:pt>
                <c:pt idx="4">
                  <c:v>1</c:v>
                </c:pt>
              </c:numCache>
            </c:numRef>
          </c:cat>
          <c:val>
            <c:numRef>
              <c:f>'Charts - Scotland (old)'!$V$11:$V$15</c:f>
              <c:numCache>
                <c:formatCode>0.0</c:formatCode>
                <c:ptCount val="5"/>
                <c:pt idx="0">
                  <c:v>94.2</c:v>
                </c:pt>
                <c:pt idx="1">
                  <c:v>95.3</c:v>
                </c:pt>
                <c:pt idx="2">
                  <c:v>96.1</c:v>
                </c:pt>
                <c:pt idx="3">
                  <c:v>96.5</c:v>
                </c:pt>
                <c:pt idx="4">
                  <c:v>97</c:v>
                </c:pt>
              </c:numCache>
            </c:numRef>
          </c:val>
          <c:extLst>
            <c:ext xmlns:c16="http://schemas.microsoft.com/office/drawing/2014/chart" uri="{C3380CC4-5D6E-409C-BE32-E72D297353CC}">
              <c16:uniqueId val="{00000005-D813-4DF5-911B-A6E676BDBBCB}"/>
            </c:ext>
          </c:extLst>
        </c:ser>
        <c:dLbls>
          <c:showLegendKey val="0"/>
          <c:showVal val="0"/>
          <c:showCatName val="0"/>
          <c:showSerName val="0"/>
          <c:showPercent val="0"/>
          <c:showBubbleSize val="0"/>
        </c:dLbls>
        <c:gapWidth val="150"/>
        <c:axId val="80956800"/>
        <c:axId val="80987648"/>
      </c:barChart>
      <c:lineChart>
        <c:grouping val="standard"/>
        <c:varyColors val="0"/>
        <c:ser>
          <c:idx val="0"/>
          <c:order val="1"/>
          <c:tx>
            <c:strRef>
              <c:f>'Charts - Scotland (old)'!$W$10</c:f>
              <c:strCache>
                <c:ptCount val="1"/>
                <c:pt idx="0">
                  <c:v>All Scotland</c:v>
                </c:pt>
              </c:strCache>
            </c:strRef>
          </c:tx>
          <c:spPr>
            <a:ln w="19050">
              <a:solidFill>
                <a:srgbClr val="FF0000"/>
              </a:solidFill>
              <a:prstDash val="solid"/>
            </a:ln>
          </c:spPr>
          <c:marker>
            <c:symbol val="none"/>
          </c:marker>
          <c:trendline>
            <c:spPr>
              <a:ln w="19050">
                <a:solidFill>
                  <a:srgbClr val="FF0000"/>
                </a:solidFill>
              </a:ln>
            </c:spPr>
            <c:trendlineType val="linear"/>
            <c:forward val="0.5"/>
            <c:backward val="0.5"/>
            <c:dispRSqr val="0"/>
            <c:dispEq val="0"/>
          </c:trendline>
          <c:val>
            <c:numRef>
              <c:f>'Charts - Scotland (old)'!$W$11:$W$15</c:f>
              <c:numCache>
                <c:formatCode>0.0</c:formatCode>
                <c:ptCount val="5"/>
                <c:pt idx="0">
                  <c:v>95.8</c:v>
                </c:pt>
                <c:pt idx="1">
                  <c:v>95.8</c:v>
                </c:pt>
                <c:pt idx="2">
                  <c:v>95.8</c:v>
                </c:pt>
                <c:pt idx="3">
                  <c:v>95.8</c:v>
                </c:pt>
                <c:pt idx="4">
                  <c:v>95.8</c:v>
                </c:pt>
              </c:numCache>
            </c:numRef>
          </c:val>
          <c:smooth val="0"/>
          <c:extLst>
            <c:ext xmlns:c16="http://schemas.microsoft.com/office/drawing/2014/chart" uri="{C3380CC4-5D6E-409C-BE32-E72D297353CC}">
              <c16:uniqueId val="{00000006-D813-4DF5-911B-A6E676BDBBCB}"/>
            </c:ext>
          </c:extLst>
        </c:ser>
        <c:dLbls>
          <c:showLegendKey val="0"/>
          <c:showVal val="0"/>
          <c:showCatName val="0"/>
          <c:showSerName val="0"/>
          <c:showPercent val="0"/>
          <c:showBubbleSize val="0"/>
        </c:dLbls>
        <c:marker val="1"/>
        <c:smooth val="0"/>
        <c:axId val="80956800"/>
        <c:axId val="80987648"/>
      </c:lineChart>
      <c:catAx>
        <c:axId val="80956800"/>
        <c:scaling>
          <c:orientation val="minMax"/>
        </c:scaling>
        <c:delete val="0"/>
        <c:axPos val="b"/>
        <c:title>
          <c:tx>
            <c:rich>
              <a:bodyPr/>
              <a:lstStyle/>
              <a:p>
                <a:pPr>
                  <a:defRPr sz="800" b="1" i="0" u="none" strike="noStrike" baseline="0">
                    <a:solidFill>
                      <a:srgbClr val="000000"/>
                    </a:solidFill>
                    <a:latin typeface="Arial"/>
                    <a:ea typeface="Arial"/>
                    <a:cs typeface="Arial"/>
                  </a:defRPr>
                </a:pPr>
                <a:r>
                  <a:rPr lang="en-GB"/>
                  <a:t>SIMD 2012 Quintile</a:t>
                </a:r>
              </a:p>
            </c:rich>
          </c:tx>
          <c:layout>
            <c:manualLayout>
              <c:xMode val="edge"/>
              <c:yMode val="edge"/>
              <c:x val="0.40532625603932732"/>
              <c:y val="0.85614329787723908"/>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80987648"/>
        <c:crosses val="autoZero"/>
        <c:auto val="1"/>
        <c:lblAlgn val="ctr"/>
        <c:lblOffset val="100"/>
        <c:tickLblSkip val="1"/>
        <c:tickMarkSkip val="1"/>
        <c:noMultiLvlLbl val="0"/>
      </c:catAx>
      <c:valAx>
        <c:axId val="80987648"/>
        <c:scaling>
          <c:orientation val="minMax"/>
          <c:max val="100"/>
          <c:min val="75"/>
        </c:scaling>
        <c:delete val="0"/>
        <c:axPos val="l"/>
        <c:majorGridlines>
          <c:spPr>
            <a:ln w="3175">
              <a:solidFill>
                <a:schemeClr val="bg1">
                  <a:lumMod val="75000"/>
                </a:schemeClr>
              </a:solidFill>
              <a:prstDash val="solid"/>
            </a:ln>
          </c:spPr>
        </c:majorGridlines>
        <c:title>
          <c:tx>
            <c:rich>
              <a:bodyPr/>
              <a:lstStyle/>
              <a:p>
                <a:pPr>
                  <a:defRPr sz="800" b="1" i="0" u="none" strike="noStrike" baseline="0">
                    <a:solidFill>
                      <a:srgbClr val="000000"/>
                    </a:solidFill>
                    <a:latin typeface="Arial"/>
                    <a:ea typeface="Arial"/>
                    <a:cs typeface="Arial"/>
                  </a:defRPr>
                </a:pPr>
                <a:r>
                  <a:rPr lang="en-GB"/>
                  <a:t>% Uptake</a:t>
                </a:r>
              </a:p>
            </c:rich>
          </c:tx>
          <c:layout>
            <c:manualLayout>
              <c:xMode val="edge"/>
              <c:yMode val="edge"/>
              <c:x val="1.2254861111111121E-2"/>
              <c:y val="0.38577638888889404"/>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80956800"/>
        <c:crosses val="autoZero"/>
        <c:crossBetween val="between"/>
        <c:majorUnit val="5"/>
      </c:valAx>
      <c:spPr>
        <a:solidFill>
          <a:srgbClr val="FFFFFF"/>
        </a:solidFill>
        <a:ln w="12700">
          <a:noFill/>
          <a:prstDash val="solid"/>
        </a:ln>
      </c:spPr>
    </c:plotArea>
    <c:legend>
      <c:legendPos val="b"/>
      <c:legendEntry>
        <c:idx val="2"/>
        <c:delete val="1"/>
      </c:legendEntry>
      <c:layout>
        <c:manualLayout>
          <c:xMode val="edge"/>
          <c:yMode val="edge"/>
          <c:x val="0.28039834572729438"/>
          <c:y val="0.90715513192429897"/>
          <c:w val="0.39212148840310934"/>
          <c:h val="6.7240236222971719E-2"/>
        </c:manualLayout>
      </c:layout>
      <c:overlay val="0"/>
    </c:legend>
    <c:plotVisOnly val="1"/>
    <c:dispBlanksAs val="gap"/>
    <c:showDLblsOverMax val="0"/>
  </c:chart>
  <c:spPr>
    <a:solidFill>
      <a:srgbClr val="FFFFFF"/>
    </a:solidFill>
    <a:ln w="3175">
      <a:solidFill>
        <a:sysClr val="windowText" lastClr="000000"/>
      </a:solidFill>
      <a:prstDash val="solid"/>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799" r="0.75000000000000799" t="1" header="0.5" footer="0.5"/>
    <c:pageSetup paperSize="9" orientation="landscape"/>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800" b="0" i="0" u="none" strike="noStrike" baseline="0">
                <a:solidFill>
                  <a:srgbClr val="000000"/>
                </a:solidFill>
                <a:latin typeface="Arial"/>
                <a:ea typeface="Arial"/>
                <a:cs typeface="Arial"/>
              </a:defRPr>
            </a:pPr>
            <a:r>
              <a:rPr lang="en-GB" sz="800" b="1" i="0" u="none" strike="noStrike" baseline="0">
                <a:solidFill>
                  <a:srgbClr val="000000"/>
                </a:solidFill>
                <a:latin typeface="Arial"/>
                <a:cs typeface="Arial"/>
              </a:rPr>
              <a:t>MMR1</a:t>
            </a:r>
            <a:r>
              <a:rPr lang="en-GB" sz="800" b="1" i="0" u="none" strike="noStrike" baseline="30000">
                <a:solidFill>
                  <a:srgbClr val="000000"/>
                </a:solidFill>
                <a:latin typeface="Arial"/>
                <a:cs typeface="Arial"/>
              </a:rPr>
              <a:t>2</a:t>
            </a:r>
            <a:r>
              <a:rPr lang="en-GB" sz="800" b="1" i="0" u="none" strike="noStrike" baseline="0">
                <a:solidFill>
                  <a:srgbClr val="000000"/>
                </a:solidFill>
                <a:latin typeface="Arial"/>
                <a:cs typeface="Arial"/>
              </a:rPr>
              <a:t> uptake by 24 months by SIMD 2012 quintile, Scotland.</a:t>
            </a:r>
          </a:p>
          <a:p>
            <a:pPr>
              <a:defRPr sz="800" b="0" i="0" u="none" strike="noStrike" baseline="0">
                <a:solidFill>
                  <a:srgbClr val="000000"/>
                </a:solidFill>
                <a:latin typeface="Arial"/>
                <a:ea typeface="Arial"/>
                <a:cs typeface="Arial"/>
              </a:defRPr>
            </a:pPr>
            <a:r>
              <a:rPr lang="en-GB" sz="800" b="1" i="0" u="none" strike="noStrike" baseline="0">
                <a:solidFill>
                  <a:srgbClr val="000000"/>
                </a:solidFill>
                <a:latin typeface="Arial"/>
                <a:cs typeface="Arial"/>
              </a:rPr>
              <a:t>Evaluation period: January to December 2015</a:t>
            </a:r>
          </a:p>
        </c:rich>
      </c:tx>
      <c:overlay val="1"/>
      <c:spPr>
        <a:noFill/>
        <a:ln w="25400">
          <a:noFill/>
        </a:ln>
      </c:spPr>
    </c:title>
    <c:autoTitleDeleted val="0"/>
    <c:plotArea>
      <c:layout>
        <c:manualLayout>
          <c:layoutTarget val="inner"/>
          <c:xMode val="edge"/>
          <c:yMode val="edge"/>
          <c:x val="0.10243890779737463"/>
          <c:y val="0.15962441314553991"/>
          <c:w val="0.87560975609757763"/>
          <c:h val="0.61619718309860005"/>
        </c:manualLayout>
      </c:layout>
      <c:barChart>
        <c:barDir val="col"/>
        <c:grouping val="clustered"/>
        <c:varyColors val="0"/>
        <c:ser>
          <c:idx val="1"/>
          <c:order val="0"/>
          <c:tx>
            <c:strRef>
              <c:f>'Charts - Scotland (old)'!$AB$10</c:f>
              <c:strCache>
                <c:ptCount val="1"/>
                <c:pt idx="0">
                  <c:v>MMR1 </c:v>
                </c:pt>
              </c:strCache>
            </c:strRef>
          </c:tx>
          <c:spPr>
            <a:solidFill>
              <a:srgbClr val="99CCFF"/>
            </a:solidFill>
            <a:ln w="12700">
              <a:solidFill>
                <a:srgbClr val="000000"/>
              </a:solidFill>
              <a:prstDash val="solid"/>
            </a:ln>
          </c:spPr>
          <c:invertIfNegative val="0"/>
          <c:dLbls>
            <c:dLbl>
              <c:idx val="0"/>
              <c:layout>
                <c:manualLayout>
                  <c:x val="0"/>
                  <c:y val="0.2369708038643582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2BC4-4290-8A3B-BB6F6046F4E6}"/>
                </c:ext>
              </c:extLst>
            </c:dLbl>
            <c:dLbl>
              <c:idx val="1"/>
              <c:layout>
                <c:manualLayout>
                  <c:x val="0"/>
                  <c:y val="0.22346178952246845"/>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2BC4-4290-8A3B-BB6F6046F4E6}"/>
                </c:ext>
              </c:extLst>
            </c:dLbl>
            <c:dLbl>
              <c:idx val="2"/>
              <c:layout>
                <c:manualLayout>
                  <c:x val="0"/>
                  <c:y val="0.22353251442453037"/>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2BC4-4290-8A3B-BB6F6046F4E6}"/>
                </c:ext>
              </c:extLst>
            </c:dLbl>
            <c:dLbl>
              <c:idx val="3"/>
              <c:layout>
                <c:manualLayout>
                  <c:x val="0"/>
                  <c:y val="0.20548514521730477"/>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2BC4-4290-8A3B-BB6F6046F4E6}"/>
                </c:ext>
              </c:extLst>
            </c:dLbl>
            <c:dLbl>
              <c:idx val="4"/>
              <c:layout>
                <c:manualLayout>
                  <c:x val="0"/>
                  <c:y val="0.19647914955841991"/>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2BC4-4290-8A3B-BB6F6046F4E6}"/>
                </c:ext>
              </c:extLst>
            </c:dLbl>
            <c:spPr>
              <a:solidFill>
                <a:prstClr val="white"/>
              </a:solidFill>
              <a:ln w="25400">
                <a:noFill/>
              </a:ln>
            </c:spPr>
            <c:txPr>
              <a:bodyPr/>
              <a:lstStyle/>
              <a:p>
                <a:pPr>
                  <a:defRPr sz="750" b="0" i="0" u="none" strike="noStrike" baseline="0">
                    <a:solidFill>
                      <a:srgbClr val="000000"/>
                    </a:solidFill>
                    <a:latin typeface="Arial"/>
                    <a:ea typeface="Arial"/>
                    <a:cs typeface="Arial"/>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'Charts - Scotland (old)'!$R$11:$R$15</c:f>
              <c:numCache>
                <c:formatCode>General</c:formatCode>
                <c:ptCount val="5"/>
                <c:pt idx="0">
                  <c:v>5</c:v>
                </c:pt>
                <c:pt idx="1">
                  <c:v>4</c:v>
                </c:pt>
                <c:pt idx="2">
                  <c:v>3</c:v>
                </c:pt>
                <c:pt idx="3">
                  <c:v>2</c:v>
                </c:pt>
                <c:pt idx="4">
                  <c:v>1</c:v>
                </c:pt>
              </c:numCache>
            </c:numRef>
          </c:cat>
          <c:val>
            <c:numRef>
              <c:f>'Charts - Scotland (old)'!$AB$11:$AB$15</c:f>
              <c:numCache>
                <c:formatCode>0.0</c:formatCode>
                <c:ptCount val="5"/>
                <c:pt idx="0">
                  <c:v>91.2</c:v>
                </c:pt>
                <c:pt idx="1">
                  <c:v>92.6</c:v>
                </c:pt>
                <c:pt idx="2">
                  <c:v>93.8</c:v>
                </c:pt>
                <c:pt idx="3">
                  <c:v>95.8</c:v>
                </c:pt>
                <c:pt idx="4">
                  <c:v>96.4</c:v>
                </c:pt>
              </c:numCache>
            </c:numRef>
          </c:val>
          <c:extLst>
            <c:ext xmlns:c16="http://schemas.microsoft.com/office/drawing/2014/chart" uri="{C3380CC4-5D6E-409C-BE32-E72D297353CC}">
              <c16:uniqueId val="{00000005-2BC4-4290-8A3B-BB6F6046F4E6}"/>
            </c:ext>
          </c:extLst>
        </c:ser>
        <c:dLbls>
          <c:showLegendKey val="0"/>
          <c:showVal val="0"/>
          <c:showCatName val="0"/>
          <c:showSerName val="0"/>
          <c:showPercent val="0"/>
          <c:showBubbleSize val="0"/>
        </c:dLbls>
        <c:gapWidth val="150"/>
        <c:axId val="82083840"/>
        <c:axId val="82085760"/>
      </c:barChart>
      <c:lineChart>
        <c:grouping val="standard"/>
        <c:varyColors val="0"/>
        <c:ser>
          <c:idx val="0"/>
          <c:order val="1"/>
          <c:tx>
            <c:strRef>
              <c:f>'Charts - Scotland (old)'!$AC$10</c:f>
              <c:strCache>
                <c:ptCount val="1"/>
                <c:pt idx="0">
                  <c:v>All Scotland</c:v>
                </c:pt>
              </c:strCache>
            </c:strRef>
          </c:tx>
          <c:spPr>
            <a:ln w="19050">
              <a:solidFill>
                <a:srgbClr val="FF0000"/>
              </a:solidFill>
              <a:prstDash val="solid"/>
            </a:ln>
          </c:spPr>
          <c:marker>
            <c:symbol val="none"/>
          </c:marker>
          <c:trendline>
            <c:spPr>
              <a:ln w="19050">
                <a:solidFill>
                  <a:srgbClr val="FF0000"/>
                </a:solidFill>
              </a:ln>
            </c:spPr>
            <c:trendlineType val="linear"/>
            <c:forward val="0.5"/>
            <c:backward val="0.5"/>
            <c:dispRSqr val="0"/>
            <c:dispEq val="0"/>
          </c:trendline>
          <c:val>
            <c:numRef>
              <c:f>'Charts - Scotland (old)'!$AC$11:$AC$15</c:f>
              <c:numCache>
                <c:formatCode>0.0</c:formatCode>
                <c:ptCount val="5"/>
                <c:pt idx="0">
                  <c:v>93.9</c:v>
                </c:pt>
                <c:pt idx="1">
                  <c:v>93.9</c:v>
                </c:pt>
                <c:pt idx="2">
                  <c:v>93.9</c:v>
                </c:pt>
                <c:pt idx="3">
                  <c:v>93.9</c:v>
                </c:pt>
                <c:pt idx="4">
                  <c:v>93.9</c:v>
                </c:pt>
              </c:numCache>
            </c:numRef>
          </c:val>
          <c:smooth val="0"/>
          <c:extLst>
            <c:ext xmlns:c16="http://schemas.microsoft.com/office/drawing/2014/chart" uri="{C3380CC4-5D6E-409C-BE32-E72D297353CC}">
              <c16:uniqueId val="{00000006-2BC4-4290-8A3B-BB6F6046F4E6}"/>
            </c:ext>
          </c:extLst>
        </c:ser>
        <c:dLbls>
          <c:showLegendKey val="0"/>
          <c:showVal val="0"/>
          <c:showCatName val="0"/>
          <c:showSerName val="0"/>
          <c:showPercent val="0"/>
          <c:showBubbleSize val="0"/>
        </c:dLbls>
        <c:marker val="1"/>
        <c:smooth val="0"/>
        <c:axId val="82083840"/>
        <c:axId val="82085760"/>
      </c:lineChart>
      <c:catAx>
        <c:axId val="82083840"/>
        <c:scaling>
          <c:orientation val="minMax"/>
        </c:scaling>
        <c:delete val="0"/>
        <c:axPos val="b"/>
        <c:title>
          <c:tx>
            <c:rich>
              <a:bodyPr/>
              <a:lstStyle/>
              <a:p>
                <a:pPr>
                  <a:defRPr sz="800" b="1" i="0" u="none" strike="noStrike" baseline="0">
                    <a:solidFill>
                      <a:srgbClr val="000000"/>
                    </a:solidFill>
                    <a:latin typeface="Arial"/>
                    <a:ea typeface="Arial"/>
                    <a:cs typeface="Arial"/>
                  </a:defRPr>
                </a:pPr>
                <a:r>
                  <a:rPr lang="en-GB"/>
                  <a:t>SIMD 2012 Quintile</a:t>
                </a:r>
              </a:p>
            </c:rich>
          </c:tx>
          <c:layout>
            <c:manualLayout>
              <c:xMode val="edge"/>
              <c:yMode val="edge"/>
              <c:x val="0.40247491430785476"/>
              <c:y val="0.8556338028169016"/>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82085760"/>
        <c:crosses val="autoZero"/>
        <c:auto val="1"/>
        <c:lblAlgn val="ctr"/>
        <c:lblOffset val="100"/>
        <c:tickLblSkip val="1"/>
        <c:tickMarkSkip val="1"/>
        <c:noMultiLvlLbl val="0"/>
      </c:catAx>
      <c:valAx>
        <c:axId val="82085760"/>
        <c:scaling>
          <c:orientation val="minMax"/>
          <c:max val="100"/>
          <c:min val="75"/>
        </c:scaling>
        <c:delete val="0"/>
        <c:axPos val="l"/>
        <c:majorGridlines>
          <c:spPr>
            <a:ln w="3175">
              <a:solidFill>
                <a:schemeClr val="bg1">
                  <a:lumMod val="75000"/>
                </a:schemeClr>
              </a:solidFill>
              <a:prstDash val="solid"/>
            </a:ln>
          </c:spPr>
        </c:majorGridlines>
        <c:title>
          <c:tx>
            <c:rich>
              <a:bodyPr/>
              <a:lstStyle/>
              <a:p>
                <a:pPr>
                  <a:defRPr sz="800" b="1" i="0" u="none" strike="noStrike" baseline="0">
                    <a:solidFill>
                      <a:srgbClr val="000000"/>
                    </a:solidFill>
                    <a:latin typeface="Arial"/>
                    <a:ea typeface="Arial"/>
                    <a:cs typeface="Arial"/>
                  </a:defRPr>
                </a:pPr>
                <a:r>
                  <a:rPr lang="en-GB"/>
                  <a:t>% Uptake</a:t>
                </a:r>
              </a:p>
            </c:rich>
          </c:tx>
          <c:layout>
            <c:manualLayout>
              <c:xMode val="edge"/>
              <c:yMode val="edge"/>
              <c:x val="1.2195138888888891E-2"/>
              <c:y val="0.36609756944444966"/>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82083840"/>
        <c:crosses val="autoZero"/>
        <c:crossBetween val="between"/>
        <c:majorUnit val="5"/>
      </c:valAx>
      <c:spPr>
        <a:solidFill>
          <a:srgbClr val="FFFFFF"/>
        </a:solidFill>
        <a:ln w="12700">
          <a:noFill/>
          <a:prstDash val="solid"/>
        </a:ln>
      </c:spPr>
    </c:plotArea>
    <c:legend>
      <c:legendPos val="b"/>
      <c:legendEntry>
        <c:idx val="2"/>
        <c:delete val="1"/>
      </c:legendEntry>
      <c:layout>
        <c:manualLayout>
          <c:xMode val="edge"/>
          <c:yMode val="edge"/>
          <c:x val="0.27930643390852372"/>
          <c:y val="0.91152304905548776"/>
          <c:w val="0.40772397400946603"/>
          <c:h val="6.7240236222971719E-2"/>
        </c:manualLayout>
      </c:layout>
      <c:overlay val="0"/>
    </c:legend>
    <c:plotVisOnly val="1"/>
    <c:dispBlanksAs val="gap"/>
    <c:showDLblsOverMax val="0"/>
  </c:chart>
  <c:spPr>
    <a:solidFill>
      <a:srgbClr val="FFFFFF"/>
    </a:solidFill>
    <a:ln w="3175">
      <a:solidFill>
        <a:schemeClr val="tx1"/>
      </a:solidFill>
      <a:prstDash val="solid"/>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799" r="0.75000000000000799" t="1" header="0.5" footer="0.5"/>
    <c:pageSetup paperSize="9" orientation="landscape"/>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800" b="0" i="0" u="none" strike="noStrike" baseline="0">
                <a:solidFill>
                  <a:srgbClr val="000000"/>
                </a:solidFill>
                <a:latin typeface="Arial"/>
                <a:ea typeface="Arial"/>
                <a:cs typeface="Arial"/>
              </a:defRPr>
            </a:pPr>
            <a:r>
              <a:rPr lang="en-GB" sz="800" b="1" i="0" u="none" strike="noStrike" baseline="0">
                <a:solidFill>
                  <a:srgbClr val="000000"/>
                </a:solidFill>
                <a:latin typeface="Arial"/>
                <a:cs typeface="Arial"/>
              </a:rPr>
              <a:t>PCV</a:t>
            </a:r>
            <a:r>
              <a:rPr lang="en-GB" sz="800" b="1" i="0" u="none" strike="noStrike" baseline="30000">
                <a:solidFill>
                  <a:srgbClr val="000000"/>
                </a:solidFill>
                <a:latin typeface="Arial"/>
                <a:cs typeface="Arial"/>
              </a:rPr>
              <a:t>1</a:t>
            </a:r>
            <a:r>
              <a:rPr lang="en-GB" sz="800" b="1" i="0" u="none" strike="noStrike" baseline="0">
                <a:solidFill>
                  <a:srgbClr val="000000"/>
                </a:solidFill>
                <a:latin typeface="Arial"/>
                <a:cs typeface="Arial"/>
              </a:rPr>
              <a:t> uptake by 12 months by SIMD 2012 quintile, Scotland.</a:t>
            </a:r>
          </a:p>
          <a:p>
            <a:pPr>
              <a:defRPr sz="800" b="0" i="0" u="none" strike="noStrike" baseline="0">
                <a:solidFill>
                  <a:srgbClr val="000000"/>
                </a:solidFill>
                <a:latin typeface="Arial"/>
                <a:ea typeface="Arial"/>
                <a:cs typeface="Arial"/>
              </a:defRPr>
            </a:pPr>
            <a:r>
              <a:rPr lang="en-GB" sz="800" b="1" i="0" u="none" strike="noStrike" baseline="0">
                <a:solidFill>
                  <a:srgbClr val="000000"/>
                </a:solidFill>
                <a:latin typeface="Arial"/>
                <a:cs typeface="Arial"/>
              </a:rPr>
              <a:t>Evaluation period: January to December 2015</a:t>
            </a:r>
          </a:p>
        </c:rich>
      </c:tx>
      <c:overlay val="1"/>
      <c:spPr>
        <a:noFill/>
        <a:ln w="25400">
          <a:noFill/>
        </a:ln>
      </c:spPr>
    </c:title>
    <c:autoTitleDeleted val="0"/>
    <c:plotArea>
      <c:layout>
        <c:manualLayout>
          <c:layoutTarget val="inner"/>
          <c:xMode val="edge"/>
          <c:yMode val="edge"/>
          <c:x val="0.10194186055135875"/>
          <c:y val="0.16317053025714437"/>
          <c:w val="0.87621463067760963"/>
          <c:h val="0.62237868495049764"/>
        </c:manualLayout>
      </c:layout>
      <c:barChart>
        <c:barDir val="col"/>
        <c:grouping val="clustered"/>
        <c:varyColors val="0"/>
        <c:ser>
          <c:idx val="1"/>
          <c:order val="0"/>
          <c:tx>
            <c:strRef>
              <c:f>'Charts - Scotland (old)'!$Y$10</c:f>
              <c:strCache>
                <c:ptCount val="1"/>
                <c:pt idx="0">
                  <c:v>PCV</c:v>
                </c:pt>
              </c:strCache>
            </c:strRef>
          </c:tx>
          <c:spPr>
            <a:solidFill>
              <a:srgbClr val="99CCFF"/>
            </a:solidFill>
            <a:ln w="12700">
              <a:solidFill>
                <a:srgbClr val="000000"/>
              </a:solidFill>
              <a:prstDash val="solid"/>
            </a:ln>
          </c:spPr>
          <c:invertIfNegative val="0"/>
          <c:dLbls>
            <c:dLbl>
              <c:idx val="0"/>
              <c:layout>
                <c:manualLayout>
                  <c:x val="0"/>
                  <c:y val="0.28132854242513128"/>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3D98-4305-B50A-AC7676C80E1D}"/>
                </c:ext>
              </c:extLst>
            </c:dLbl>
            <c:dLbl>
              <c:idx val="1"/>
              <c:layout>
                <c:manualLayout>
                  <c:x val="0"/>
                  <c:y val="0.28130174909715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3D98-4305-B50A-AC7676C80E1D}"/>
                </c:ext>
              </c:extLst>
            </c:dLbl>
            <c:dLbl>
              <c:idx val="2"/>
              <c:layout>
                <c:manualLayout>
                  <c:x val="0"/>
                  <c:y val="0.27219821016730794"/>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3D98-4305-B50A-AC7676C80E1D}"/>
                </c:ext>
              </c:extLst>
            </c:dLbl>
            <c:dLbl>
              <c:idx val="3"/>
              <c:layout>
                <c:manualLayout>
                  <c:x val="0"/>
                  <c:y val="0.25393754565166127"/>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3D98-4305-B50A-AC7676C80E1D}"/>
                </c:ext>
              </c:extLst>
            </c:dLbl>
            <c:dLbl>
              <c:idx val="4"/>
              <c:layout>
                <c:manualLayout>
                  <c:x val="0"/>
                  <c:y val="0.26306787790948988"/>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3D98-4305-B50A-AC7676C80E1D}"/>
                </c:ext>
              </c:extLst>
            </c:dLbl>
            <c:spPr>
              <a:solidFill>
                <a:sysClr val="window" lastClr="FFFFFF"/>
              </a:solidFill>
              <a:ln w="25400">
                <a:noFill/>
              </a:ln>
            </c:spPr>
            <c:txPr>
              <a:bodyPr/>
              <a:lstStyle/>
              <a:p>
                <a:pPr>
                  <a:defRPr sz="750" b="0" i="0" u="none" strike="noStrike" baseline="0">
                    <a:solidFill>
                      <a:srgbClr val="000000"/>
                    </a:solidFill>
                    <a:latin typeface="Arial"/>
                    <a:ea typeface="Arial"/>
                    <a:cs typeface="Arial"/>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'Charts - Scotland (old)'!$R$11:$R$15</c:f>
              <c:numCache>
                <c:formatCode>General</c:formatCode>
                <c:ptCount val="5"/>
                <c:pt idx="0">
                  <c:v>5</c:v>
                </c:pt>
                <c:pt idx="1">
                  <c:v>4</c:v>
                </c:pt>
                <c:pt idx="2">
                  <c:v>3</c:v>
                </c:pt>
                <c:pt idx="3">
                  <c:v>2</c:v>
                </c:pt>
                <c:pt idx="4">
                  <c:v>1</c:v>
                </c:pt>
              </c:numCache>
            </c:numRef>
          </c:cat>
          <c:val>
            <c:numRef>
              <c:f>'Charts - Scotland (old)'!$Y$11:$Y$15</c:f>
              <c:numCache>
                <c:formatCode>0.0</c:formatCode>
                <c:ptCount val="5"/>
                <c:pt idx="0">
                  <c:v>90.4</c:v>
                </c:pt>
                <c:pt idx="1">
                  <c:v>91.9</c:v>
                </c:pt>
                <c:pt idx="2">
                  <c:v>93.7</c:v>
                </c:pt>
                <c:pt idx="3">
                  <c:v>94.5</c:v>
                </c:pt>
                <c:pt idx="4">
                  <c:v>95.6</c:v>
                </c:pt>
              </c:numCache>
            </c:numRef>
          </c:val>
          <c:extLst>
            <c:ext xmlns:c16="http://schemas.microsoft.com/office/drawing/2014/chart" uri="{C3380CC4-5D6E-409C-BE32-E72D297353CC}">
              <c16:uniqueId val="{00000005-3D98-4305-B50A-AC7676C80E1D}"/>
            </c:ext>
          </c:extLst>
        </c:ser>
        <c:dLbls>
          <c:showLegendKey val="0"/>
          <c:showVal val="0"/>
          <c:showCatName val="0"/>
          <c:showSerName val="0"/>
          <c:showPercent val="0"/>
          <c:showBubbleSize val="0"/>
        </c:dLbls>
        <c:gapWidth val="150"/>
        <c:axId val="82188544"/>
        <c:axId val="82203008"/>
      </c:barChart>
      <c:lineChart>
        <c:grouping val="standard"/>
        <c:varyColors val="0"/>
        <c:ser>
          <c:idx val="0"/>
          <c:order val="1"/>
          <c:tx>
            <c:strRef>
              <c:f>'Charts - Scotland (old)'!$Z$10</c:f>
              <c:strCache>
                <c:ptCount val="1"/>
                <c:pt idx="0">
                  <c:v>All Scotland</c:v>
                </c:pt>
              </c:strCache>
            </c:strRef>
          </c:tx>
          <c:spPr>
            <a:ln w="19050">
              <a:solidFill>
                <a:srgbClr val="FF0000"/>
              </a:solidFill>
              <a:prstDash val="solid"/>
            </a:ln>
          </c:spPr>
          <c:marker>
            <c:symbol val="none"/>
          </c:marker>
          <c:trendline>
            <c:spPr>
              <a:ln w="19050">
                <a:solidFill>
                  <a:srgbClr val="FF0000"/>
                </a:solidFill>
              </a:ln>
            </c:spPr>
            <c:trendlineType val="linear"/>
            <c:forward val="0.5"/>
            <c:backward val="0.5"/>
            <c:dispRSqr val="0"/>
            <c:dispEq val="0"/>
          </c:trendline>
          <c:val>
            <c:numRef>
              <c:f>'Charts - Scotland (old)'!$Z$11:$Z$15</c:f>
              <c:numCache>
                <c:formatCode>0.0</c:formatCode>
                <c:ptCount val="5"/>
                <c:pt idx="0">
                  <c:v>93.1</c:v>
                </c:pt>
                <c:pt idx="1">
                  <c:v>93.1</c:v>
                </c:pt>
                <c:pt idx="2">
                  <c:v>93.1</c:v>
                </c:pt>
                <c:pt idx="3">
                  <c:v>93.1</c:v>
                </c:pt>
                <c:pt idx="4">
                  <c:v>93.1</c:v>
                </c:pt>
              </c:numCache>
            </c:numRef>
          </c:val>
          <c:smooth val="0"/>
          <c:extLst>
            <c:ext xmlns:c16="http://schemas.microsoft.com/office/drawing/2014/chart" uri="{C3380CC4-5D6E-409C-BE32-E72D297353CC}">
              <c16:uniqueId val="{00000006-3D98-4305-B50A-AC7676C80E1D}"/>
            </c:ext>
          </c:extLst>
        </c:ser>
        <c:dLbls>
          <c:showLegendKey val="0"/>
          <c:showVal val="0"/>
          <c:showCatName val="0"/>
          <c:showSerName val="0"/>
          <c:showPercent val="0"/>
          <c:showBubbleSize val="0"/>
        </c:dLbls>
        <c:marker val="1"/>
        <c:smooth val="0"/>
        <c:axId val="82188544"/>
        <c:axId val="82203008"/>
      </c:lineChart>
      <c:catAx>
        <c:axId val="82188544"/>
        <c:scaling>
          <c:orientation val="minMax"/>
        </c:scaling>
        <c:delete val="0"/>
        <c:axPos val="b"/>
        <c:title>
          <c:tx>
            <c:rich>
              <a:bodyPr/>
              <a:lstStyle/>
              <a:p>
                <a:pPr>
                  <a:defRPr sz="800" b="1" i="0" u="none" strike="noStrike" baseline="0">
                    <a:solidFill>
                      <a:srgbClr val="000000"/>
                    </a:solidFill>
                    <a:latin typeface="Arial"/>
                    <a:ea typeface="Arial"/>
                    <a:cs typeface="Arial"/>
                  </a:defRPr>
                </a:pPr>
                <a:r>
                  <a:rPr lang="en-GB"/>
                  <a:t>SIMD 2012 Quintile</a:t>
                </a:r>
              </a:p>
            </c:rich>
          </c:tx>
          <c:layout>
            <c:manualLayout>
              <c:xMode val="edge"/>
              <c:yMode val="edge"/>
              <c:x val="0.40619660343840291"/>
              <c:y val="0.85664482499128902"/>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82203008"/>
        <c:crosses val="autoZero"/>
        <c:auto val="1"/>
        <c:lblAlgn val="ctr"/>
        <c:lblOffset val="100"/>
        <c:tickLblSkip val="1"/>
        <c:tickMarkSkip val="1"/>
        <c:noMultiLvlLbl val="0"/>
      </c:catAx>
      <c:valAx>
        <c:axId val="82203008"/>
        <c:scaling>
          <c:orientation val="minMax"/>
          <c:max val="100"/>
          <c:min val="75"/>
        </c:scaling>
        <c:delete val="0"/>
        <c:axPos val="l"/>
        <c:majorGridlines>
          <c:spPr>
            <a:ln w="3175">
              <a:solidFill>
                <a:schemeClr val="bg1">
                  <a:lumMod val="75000"/>
                </a:schemeClr>
              </a:solidFill>
              <a:prstDash val="solid"/>
            </a:ln>
          </c:spPr>
        </c:majorGridlines>
        <c:title>
          <c:tx>
            <c:rich>
              <a:bodyPr/>
              <a:lstStyle/>
              <a:p>
                <a:pPr>
                  <a:defRPr sz="800" b="1" i="0" u="none" strike="noStrike" baseline="0">
                    <a:solidFill>
                      <a:srgbClr val="000000"/>
                    </a:solidFill>
                    <a:latin typeface="Arial"/>
                    <a:ea typeface="Arial"/>
                    <a:cs typeface="Arial"/>
                  </a:defRPr>
                </a:pPr>
                <a:r>
                  <a:rPr lang="en-GB"/>
                  <a:t>% Uptake</a:t>
                </a:r>
              </a:p>
            </c:rich>
          </c:tx>
          <c:layout>
            <c:manualLayout>
              <c:xMode val="edge"/>
              <c:yMode val="edge"/>
              <c:x val="8.8879499889131068E-3"/>
              <c:y val="0.38111961529285227"/>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82188544"/>
        <c:crosses val="autoZero"/>
        <c:crossBetween val="between"/>
        <c:majorUnit val="5"/>
      </c:valAx>
      <c:spPr>
        <a:solidFill>
          <a:srgbClr val="FFFFFF"/>
        </a:solidFill>
        <a:ln w="12700">
          <a:noFill/>
          <a:prstDash val="solid"/>
        </a:ln>
      </c:spPr>
    </c:plotArea>
    <c:legend>
      <c:legendPos val="b"/>
      <c:legendEntry>
        <c:idx val="2"/>
        <c:delete val="1"/>
      </c:legendEntry>
      <c:layout>
        <c:manualLayout>
          <c:xMode val="edge"/>
          <c:yMode val="edge"/>
          <c:x val="0.30507008544473241"/>
          <c:y val="0.92146577831617205"/>
          <c:w val="0.37491990078419762"/>
          <c:h val="6.7240236222971719E-2"/>
        </c:manualLayout>
      </c:layout>
      <c:overlay val="0"/>
    </c:legend>
    <c:plotVisOnly val="1"/>
    <c:dispBlanksAs val="gap"/>
    <c:showDLblsOverMax val="0"/>
  </c:chart>
  <c:spPr>
    <a:solidFill>
      <a:srgbClr val="FFFFFF"/>
    </a:solidFill>
    <a:ln w="3175">
      <a:solidFill>
        <a:schemeClr val="tx1"/>
      </a:solidFill>
      <a:prstDash val="solid"/>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822" r="0.75000000000000822" t="1" header="0.5" footer="0.5"/>
    <c:pageSetup/>
  </c:printSettings>
  <c:userShapes r:id="rId1"/>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800" b="0" i="0" u="none" strike="noStrike" baseline="0">
                <a:solidFill>
                  <a:srgbClr val="000000"/>
                </a:solidFill>
                <a:latin typeface="Arial"/>
                <a:ea typeface="Arial"/>
                <a:cs typeface="Arial"/>
              </a:defRPr>
            </a:pPr>
            <a:r>
              <a:rPr lang="en-GB" sz="800" b="1" i="0" u="none" strike="noStrike" baseline="0">
                <a:solidFill>
                  <a:srgbClr val="000000"/>
                </a:solidFill>
                <a:latin typeface="Arial"/>
                <a:cs typeface="Arial"/>
              </a:rPr>
              <a:t>PCVB</a:t>
            </a:r>
            <a:r>
              <a:rPr lang="en-GB" sz="800" b="1" i="0" u="none" strike="noStrike" baseline="30000">
                <a:solidFill>
                  <a:srgbClr val="000000"/>
                </a:solidFill>
                <a:latin typeface="Arial"/>
                <a:cs typeface="Arial"/>
              </a:rPr>
              <a:t>2</a:t>
            </a:r>
            <a:r>
              <a:rPr lang="en-GB" sz="800" b="1" i="0" u="none" strike="noStrike" baseline="0">
                <a:solidFill>
                  <a:srgbClr val="000000"/>
                </a:solidFill>
                <a:latin typeface="Arial"/>
                <a:cs typeface="Arial"/>
              </a:rPr>
              <a:t> uptake by 24 months by SIMD 2012 quintile, Scotland.</a:t>
            </a:r>
          </a:p>
          <a:p>
            <a:pPr>
              <a:defRPr sz="800" b="0" i="0" u="none" strike="noStrike" baseline="0">
                <a:solidFill>
                  <a:srgbClr val="000000"/>
                </a:solidFill>
                <a:latin typeface="Arial"/>
                <a:ea typeface="Arial"/>
                <a:cs typeface="Arial"/>
              </a:defRPr>
            </a:pPr>
            <a:r>
              <a:rPr lang="en-GB" sz="800" b="1" i="0" u="none" strike="noStrike" baseline="0">
                <a:solidFill>
                  <a:srgbClr val="000000"/>
                </a:solidFill>
                <a:latin typeface="Arial"/>
                <a:cs typeface="Arial"/>
              </a:rPr>
              <a:t>Evaluation period: January to December 2015</a:t>
            </a:r>
          </a:p>
        </c:rich>
      </c:tx>
      <c:overlay val="1"/>
      <c:spPr>
        <a:noFill/>
        <a:ln w="25400">
          <a:noFill/>
        </a:ln>
      </c:spPr>
    </c:title>
    <c:autoTitleDeleted val="0"/>
    <c:plotArea>
      <c:layout>
        <c:manualLayout>
          <c:layoutTarget val="inner"/>
          <c:xMode val="edge"/>
          <c:yMode val="edge"/>
          <c:x val="0.10169495419636083"/>
          <c:y val="0.13657480314960627"/>
          <c:w val="0.87651331719128334"/>
          <c:h val="0.62847435327947343"/>
        </c:manualLayout>
      </c:layout>
      <c:barChart>
        <c:barDir val="col"/>
        <c:grouping val="clustered"/>
        <c:varyColors val="0"/>
        <c:ser>
          <c:idx val="1"/>
          <c:order val="0"/>
          <c:tx>
            <c:strRef>
              <c:f>'Charts - Scotland (old)'!$V$17</c:f>
              <c:strCache>
                <c:ptCount val="1"/>
                <c:pt idx="0">
                  <c:v>PCVB</c:v>
                </c:pt>
              </c:strCache>
            </c:strRef>
          </c:tx>
          <c:spPr>
            <a:solidFill>
              <a:srgbClr val="99CCFF"/>
            </a:solidFill>
            <a:ln w="12700">
              <a:solidFill>
                <a:srgbClr val="000000"/>
              </a:solidFill>
              <a:prstDash val="solid"/>
            </a:ln>
          </c:spPr>
          <c:invertIfNegative val="0"/>
          <c:dLbls>
            <c:dLbl>
              <c:idx val="0"/>
              <c:layout>
                <c:manualLayout>
                  <c:x val="0"/>
                  <c:y val="0.2234618687547379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2834-41D3-B3AB-0E4493AEF097}"/>
                </c:ext>
              </c:extLst>
            </c:dLbl>
            <c:dLbl>
              <c:idx val="1"/>
              <c:layout>
                <c:manualLayout>
                  <c:x val="0"/>
                  <c:y val="0.2279294600367304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2834-41D3-B3AB-0E4493AEF097}"/>
                </c:ext>
              </c:extLst>
            </c:dLbl>
            <c:dLbl>
              <c:idx val="2"/>
              <c:layout>
                <c:manualLayout>
                  <c:x val="0"/>
                  <c:y val="0.21895886237749068"/>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2834-41D3-B3AB-0E4493AEF097}"/>
                </c:ext>
              </c:extLst>
            </c:dLbl>
            <c:dLbl>
              <c:idx val="3"/>
              <c:layout>
                <c:manualLayout>
                  <c:x val="0"/>
                  <c:y val="0.20548521864794386"/>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2834-41D3-B3AB-0E4493AEF097}"/>
                </c:ext>
              </c:extLst>
            </c:dLbl>
            <c:dLbl>
              <c:idx val="4"/>
              <c:layout>
                <c:manualLayout>
                  <c:x val="1.0670608206665524E-16"/>
                  <c:y val="0.20094683686849185"/>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2834-41D3-B3AB-0E4493AEF097}"/>
                </c:ext>
              </c:extLst>
            </c:dLbl>
            <c:spPr>
              <a:solidFill>
                <a:prstClr val="white"/>
              </a:solidFill>
              <a:ln w="25400">
                <a:noFill/>
              </a:ln>
            </c:spPr>
            <c:txPr>
              <a:bodyPr/>
              <a:lstStyle/>
              <a:p>
                <a:pPr>
                  <a:defRPr sz="750" b="0" i="0" u="none" strike="noStrike" baseline="0">
                    <a:solidFill>
                      <a:srgbClr val="000000"/>
                    </a:solidFill>
                    <a:latin typeface="Arial"/>
                    <a:ea typeface="Arial"/>
                    <a:cs typeface="Arial"/>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'Charts - Scotland (old)'!$R$11:$R$15</c:f>
              <c:numCache>
                <c:formatCode>General</c:formatCode>
                <c:ptCount val="5"/>
                <c:pt idx="0">
                  <c:v>5</c:v>
                </c:pt>
                <c:pt idx="1">
                  <c:v>4</c:v>
                </c:pt>
                <c:pt idx="2">
                  <c:v>3</c:v>
                </c:pt>
                <c:pt idx="3">
                  <c:v>2</c:v>
                </c:pt>
                <c:pt idx="4">
                  <c:v>1</c:v>
                </c:pt>
              </c:numCache>
            </c:numRef>
          </c:cat>
          <c:val>
            <c:numRef>
              <c:f>'Charts - Scotland (old)'!$V$18:$V$22</c:f>
              <c:numCache>
                <c:formatCode>0.0</c:formatCode>
                <c:ptCount val="5"/>
                <c:pt idx="0">
                  <c:v>90.4</c:v>
                </c:pt>
                <c:pt idx="1">
                  <c:v>91.8</c:v>
                </c:pt>
                <c:pt idx="2">
                  <c:v>93.4</c:v>
                </c:pt>
                <c:pt idx="3">
                  <c:v>95.4</c:v>
                </c:pt>
                <c:pt idx="4">
                  <c:v>95.6</c:v>
                </c:pt>
              </c:numCache>
            </c:numRef>
          </c:val>
          <c:extLst>
            <c:ext xmlns:c16="http://schemas.microsoft.com/office/drawing/2014/chart" uri="{C3380CC4-5D6E-409C-BE32-E72D297353CC}">
              <c16:uniqueId val="{00000005-2834-41D3-B3AB-0E4493AEF097}"/>
            </c:ext>
          </c:extLst>
        </c:ser>
        <c:dLbls>
          <c:showLegendKey val="0"/>
          <c:showVal val="0"/>
          <c:showCatName val="0"/>
          <c:showSerName val="0"/>
          <c:showPercent val="0"/>
          <c:showBubbleSize val="0"/>
        </c:dLbls>
        <c:gapWidth val="150"/>
        <c:axId val="82254848"/>
        <c:axId val="82273408"/>
      </c:barChart>
      <c:lineChart>
        <c:grouping val="standard"/>
        <c:varyColors val="0"/>
        <c:ser>
          <c:idx val="0"/>
          <c:order val="1"/>
          <c:tx>
            <c:strRef>
              <c:f>'Charts - Scotland (old)'!$W$17</c:f>
              <c:strCache>
                <c:ptCount val="1"/>
                <c:pt idx="0">
                  <c:v>All Scotland</c:v>
                </c:pt>
              </c:strCache>
            </c:strRef>
          </c:tx>
          <c:spPr>
            <a:ln w="19050">
              <a:solidFill>
                <a:srgbClr val="FF0000"/>
              </a:solidFill>
              <a:prstDash val="solid"/>
            </a:ln>
          </c:spPr>
          <c:marker>
            <c:symbol val="none"/>
          </c:marker>
          <c:trendline>
            <c:spPr>
              <a:ln w="19050">
                <a:solidFill>
                  <a:srgbClr val="FF0000"/>
                </a:solidFill>
              </a:ln>
            </c:spPr>
            <c:trendlineType val="linear"/>
            <c:forward val="0.5"/>
            <c:backward val="0.5"/>
            <c:dispRSqr val="0"/>
            <c:dispEq val="0"/>
          </c:trendline>
          <c:val>
            <c:numRef>
              <c:f>'Charts - Scotland (old)'!$W$18:$W$22</c:f>
              <c:numCache>
                <c:formatCode>0.0</c:formatCode>
                <c:ptCount val="5"/>
                <c:pt idx="0">
                  <c:v>93.2</c:v>
                </c:pt>
                <c:pt idx="1">
                  <c:v>93.2</c:v>
                </c:pt>
                <c:pt idx="2">
                  <c:v>93.2</c:v>
                </c:pt>
                <c:pt idx="3">
                  <c:v>93.2</c:v>
                </c:pt>
                <c:pt idx="4">
                  <c:v>93.2</c:v>
                </c:pt>
              </c:numCache>
            </c:numRef>
          </c:val>
          <c:smooth val="0"/>
          <c:extLst>
            <c:ext xmlns:c16="http://schemas.microsoft.com/office/drawing/2014/chart" uri="{C3380CC4-5D6E-409C-BE32-E72D297353CC}">
              <c16:uniqueId val="{00000006-2834-41D3-B3AB-0E4493AEF097}"/>
            </c:ext>
          </c:extLst>
        </c:ser>
        <c:dLbls>
          <c:showLegendKey val="0"/>
          <c:showVal val="0"/>
          <c:showCatName val="0"/>
          <c:showSerName val="0"/>
          <c:showPercent val="0"/>
          <c:showBubbleSize val="0"/>
        </c:dLbls>
        <c:marker val="1"/>
        <c:smooth val="0"/>
        <c:axId val="82254848"/>
        <c:axId val="82273408"/>
      </c:lineChart>
      <c:catAx>
        <c:axId val="82254848"/>
        <c:scaling>
          <c:orientation val="minMax"/>
        </c:scaling>
        <c:delete val="0"/>
        <c:axPos val="b"/>
        <c:title>
          <c:tx>
            <c:rich>
              <a:bodyPr/>
              <a:lstStyle/>
              <a:p>
                <a:pPr>
                  <a:defRPr sz="800" b="1" i="0" u="none" strike="noStrike" baseline="0">
                    <a:solidFill>
                      <a:srgbClr val="000000"/>
                    </a:solidFill>
                    <a:latin typeface="Arial"/>
                    <a:ea typeface="Arial"/>
                    <a:cs typeface="Arial"/>
                  </a:defRPr>
                </a:pPr>
                <a:r>
                  <a:rPr lang="en-GB"/>
                  <a:t>SIMD 2012 Quintile</a:t>
                </a:r>
              </a:p>
            </c:rich>
          </c:tx>
          <c:layout>
            <c:manualLayout>
              <c:xMode val="edge"/>
              <c:yMode val="edge"/>
              <c:x val="0.41735432543406925"/>
              <c:y val="0.84375291630213534"/>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82273408"/>
        <c:crosses val="autoZero"/>
        <c:auto val="1"/>
        <c:lblAlgn val="ctr"/>
        <c:lblOffset val="100"/>
        <c:tickLblSkip val="1"/>
        <c:tickMarkSkip val="1"/>
        <c:noMultiLvlLbl val="0"/>
      </c:catAx>
      <c:valAx>
        <c:axId val="82273408"/>
        <c:scaling>
          <c:orientation val="minMax"/>
          <c:max val="100"/>
          <c:min val="75"/>
        </c:scaling>
        <c:delete val="0"/>
        <c:axPos val="l"/>
        <c:majorGridlines>
          <c:spPr>
            <a:ln w="3175">
              <a:solidFill>
                <a:schemeClr val="bg1">
                  <a:lumMod val="75000"/>
                </a:schemeClr>
              </a:solidFill>
              <a:prstDash val="solid"/>
            </a:ln>
          </c:spPr>
        </c:majorGridlines>
        <c:title>
          <c:tx>
            <c:rich>
              <a:bodyPr/>
              <a:lstStyle/>
              <a:p>
                <a:pPr>
                  <a:defRPr sz="800" b="1" i="0" u="none" strike="noStrike" baseline="0">
                    <a:solidFill>
                      <a:srgbClr val="000000"/>
                    </a:solidFill>
                    <a:latin typeface="Arial"/>
                    <a:ea typeface="Arial"/>
                    <a:cs typeface="Arial"/>
                  </a:defRPr>
                </a:pPr>
                <a:r>
                  <a:rPr lang="en-GB"/>
                  <a:t>% Uptake</a:t>
                </a:r>
              </a:p>
            </c:rich>
          </c:tx>
          <c:layout>
            <c:manualLayout>
              <c:xMode val="edge"/>
              <c:yMode val="edge"/>
              <c:x val="1.2106481481481482E-2"/>
              <c:y val="0.36816111111111111"/>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82254848"/>
        <c:crosses val="autoZero"/>
        <c:crossBetween val="between"/>
        <c:majorUnit val="5"/>
      </c:valAx>
      <c:spPr>
        <a:solidFill>
          <a:srgbClr val="FFFFFF"/>
        </a:solidFill>
        <a:ln w="12700">
          <a:noFill/>
          <a:prstDash val="solid"/>
        </a:ln>
      </c:spPr>
    </c:plotArea>
    <c:legend>
      <c:legendPos val="b"/>
      <c:legendEntry>
        <c:idx val="2"/>
        <c:delete val="1"/>
      </c:legendEntry>
      <c:overlay val="0"/>
    </c:legend>
    <c:plotVisOnly val="1"/>
    <c:dispBlanksAs val="gap"/>
    <c:showDLblsOverMax val="0"/>
  </c:chart>
  <c:spPr>
    <a:solidFill>
      <a:srgbClr val="FFFFFF"/>
    </a:solidFill>
    <a:ln w="3175">
      <a:solidFill>
        <a:schemeClr val="tx1"/>
      </a:solidFill>
      <a:prstDash val="solid"/>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799" r="0.75000000000000799" t="1" header="0.5" footer="0.5"/>
    <c:pageSetup/>
  </c:printSettings>
  <c:userShapes r:id="rId1"/>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800" b="0" i="0" u="none" strike="noStrike" baseline="0">
                <a:solidFill>
                  <a:srgbClr val="000000"/>
                </a:solidFill>
                <a:latin typeface="Arial"/>
                <a:ea typeface="Arial"/>
                <a:cs typeface="Arial"/>
              </a:defRPr>
            </a:pPr>
            <a:r>
              <a:rPr lang="en-GB" sz="800" b="1" i="0" u="none" strike="noStrike" baseline="0">
                <a:solidFill>
                  <a:srgbClr val="000000"/>
                </a:solidFill>
                <a:latin typeface="Arial"/>
                <a:cs typeface="Arial"/>
              </a:rPr>
              <a:t>Hib/MenC</a:t>
            </a:r>
            <a:r>
              <a:rPr lang="en-GB" sz="800" b="1" i="0" u="none" strike="noStrike" baseline="30000">
                <a:solidFill>
                  <a:srgbClr val="000000"/>
                </a:solidFill>
                <a:latin typeface="Arial"/>
                <a:cs typeface="Arial"/>
              </a:rPr>
              <a:t>2</a:t>
            </a:r>
            <a:r>
              <a:rPr lang="en-GB" sz="800" b="1" i="0" u="none" strike="noStrike" baseline="0">
                <a:solidFill>
                  <a:srgbClr val="000000"/>
                </a:solidFill>
                <a:latin typeface="Arial"/>
                <a:cs typeface="Arial"/>
              </a:rPr>
              <a:t> uptake by 24 months by SIMD 2012 quintile, Scotland.</a:t>
            </a:r>
          </a:p>
          <a:p>
            <a:pPr>
              <a:defRPr sz="800" b="0" i="0" u="none" strike="noStrike" baseline="0">
                <a:solidFill>
                  <a:srgbClr val="000000"/>
                </a:solidFill>
                <a:latin typeface="Arial"/>
                <a:ea typeface="Arial"/>
                <a:cs typeface="Arial"/>
              </a:defRPr>
            </a:pPr>
            <a:r>
              <a:rPr lang="en-GB" sz="800" b="1" i="0" u="none" strike="noStrike" baseline="0">
                <a:solidFill>
                  <a:srgbClr val="000000"/>
                </a:solidFill>
                <a:latin typeface="Arial"/>
                <a:cs typeface="Arial"/>
              </a:rPr>
              <a:t>Evaluation period: January to December 2015</a:t>
            </a:r>
          </a:p>
        </c:rich>
      </c:tx>
      <c:overlay val="1"/>
      <c:spPr>
        <a:noFill/>
        <a:ln w="25400">
          <a:noFill/>
        </a:ln>
      </c:spPr>
    </c:title>
    <c:autoTitleDeleted val="0"/>
    <c:plotArea>
      <c:layout>
        <c:manualLayout>
          <c:layoutTarget val="inner"/>
          <c:xMode val="edge"/>
          <c:yMode val="edge"/>
          <c:x val="0.10144951466616345"/>
          <c:y val="0.1487892906120328"/>
          <c:w val="0.87681366247184978"/>
          <c:h val="0.62629866768385334"/>
        </c:manualLayout>
      </c:layout>
      <c:barChart>
        <c:barDir val="col"/>
        <c:grouping val="clustered"/>
        <c:varyColors val="0"/>
        <c:ser>
          <c:idx val="1"/>
          <c:order val="0"/>
          <c:tx>
            <c:strRef>
              <c:f>'Charts - Scotland (old)'!$S$17</c:f>
              <c:strCache>
                <c:ptCount val="1"/>
                <c:pt idx="0">
                  <c:v>Hib/MenC</c:v>
                </c:pt>
              </c:strCache>
            </c:strRef>
          </c:tx>
          <c:spPr>
            <a:solidFill>
              <a:srgbClr val="99CCFF"/>
            </a:solidFill>
            <a:ln w="12700">
              <a:solidFill>
                <a:srgbClr val="000000"/>
              </a:solidFill>
              <a:prstDash val="solid"/>
            </a:ln>
          </c:spPr>
          <c:invertIfNegative val="0"/>
          <c:dLbls>
            <c:dLbl>
              <c:idx val="0"/>
              <c:layout>
                <c:manualLayout>
                  <c:x val="0"/>
                  <c:y val="0.23693537424446937"/>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0A40-4F1E-BC5C-8775C0481EB6}"/>
                </c:ext>
              </c:extLst>
            </c:dLbl>
            <c:dLbl>
              <c:idx val="1"/>
              <c:layout>
                <c:manualLayout>
                  <c:x val="0"/>
                  <c:y val="0.22800013436450947"/>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0A40-4F1E-BC5C-8775C0481EB6}"/>
                </c:ext>
              </c:extLst>
            </c:dLbl>
            <c:dLbl>
              <c:idx val="2"/>
              <c:layout>
                <c:manualLayout>
                  <c:x val="0"/>
                  <c:y val="0.22800013436450947"/>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0A40-4F1E-BC5C-8775C0481EB6}"/>
                </c:ext>
              </c:extLst>
            </c:dLbl>
            <c:dLbl>
              <c:idx val="3"/>
              <c:layout>
                <c:manualLayout>
                  <c:x val="0"/>
                  <c:y val="0.21449114087618851"/>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0A40-4F1E-BC5C-8775C0481EB6}"/>
                </c:ext>
              </c:extLst>
            </c:dLbl>
            <c:dLbl>
              <c:idx val="4"/>
              <c:layout>
                <c:manualLayout>
                  <c:x val="0"/>
                  <c:y val="0.20094676561931041"/>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0A40-4F1E-BC5C-8775C0481EB6}"/>
                </c:ext>
              </c:extLst>
            </c:dLbl>
            <c:spPr>
              <a:solidFill>
                <a:prstClr val="white"/>
              </a:solidFill>
              <a:ln w="25400">
                <a:noFill/>
              </a:ln>
            </c:spPr>
            <c:txPr>
              <a:bodyPr/>
              <a:lstStyle/>
              <a:p>
                <a:pPr>
                  <a:defRPr sz="750" b="0" i="0" u="none" strike="noStrike" baseline="0">
                    <a:solidFill>
                      <a:srgbClr val="000000"/>
                    </a:solidFill>
                    <a:latin typeface="Arial"/>
                    <a:ea typeface="Arial"/>
                    <a:cs typeface="Arial"/>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'Charts - Scotland (old)'!$R$11:$R$15</c:f>
              <c:numCache>
                <c:formatCode>General</c:formatCode>
                <c:ptCount val="5"/>
                <c:pt idx="0">
                  <c:v>5</c:v>
                </c:pt>
                <c:pt idx="1">
                  <c:v>4</c:v>
                </c:pt>
                <c:pt idx="2">
                  <c:v>3</c:v>
                </c:pt>
                <c:pt idx="3">
                  <c:v>2</c:v>
                </c:pt>
                <c:pt idx="4">
                  <c:v>1</c:v>
                </c:pt>
              </c:numCache>
            </c:numRef>
          </c:cat>
          <c:val>
            <c:numRef>
              <c:f>'Charts - Scotland (old)'!$S$18:$S$22</c:f>
              <c:numCache>
                <c:formatCode>0.0</c:formatCode>
                <c:ptCount val="5"/>
                <c:pt idx="0">
                  <c:v>91.2</c:v>
                </c:pt>
                <c:pt idx="1">
                  <c:v>92.4</c:v>
                </c:pt>
                <c:pt idx="2">
                  <c:v>93.9</c:v>
                </c:pt>
                <c:pt idx="3">
                  <c:v>95.7</c:v>
                </c:pt>
                <c:pt idx="4">
                  <c:v>96.1</c:v>
                </c:pt>
              </c:numCache>
            </c:numRef>
          </c:val>
          <c:extLst>
            <c:ext xmlns:c16="http://schemas.microsoft.com/office/drawing/2014/chart" uri="{C3380CC4-5D6E-409C-BE32-E72D297353CC}">
              <c16:uniqueId val="{00000005-0A40-4F1E-BC5C-8775C0481EB6}"/>
            </c:ext>
          </c:extLst>
        </c:ser>
        <c:dLbls>
          <c:showLegendKey val="0"/>
          <c:showVal val="0"/>
          <c:showCatName val="0"/>
          <c:showSerName val="0"/>
          <c:showPercent val="0"/>
          <c:showBubbleSize val="0"/>
        </c:dLbls>
        <c:gapWidth val="150"/>
        <c:axId val="82362368"/>
        <c:axId val="82364288"/>
      </c:barChart>
      <c:lineChart>
        <c:grouping val="standard"/>
        <c:varyColors val="0"/>
        <c:ser>
          <c:idx val="0"/>
          <c:order val="1"/>
          <c:tx>
            <c:strRef>
              <c:f>'Charts - Scotland (old)'!$T$17</c:f>
              <c:strCache>
                <c:ptCount val="1"/>
                <c:pt idx="0">
                  <c:v>All Scotland</c:v>
                </c:pt>
              </c:strCache>
            </c:strRef>
          </c:tx>
          <c:spPr>
            <a:ln w="19050">
              <a:solidFill>
                <a:srgbClr val="FF0000"/>
              </a:solidFill>
              <a:prstDash val="solid"/>
            </a:ln>
          </c:spPr>
          <c:marker>
            <c:symbol val="none"/>
          </c:marker>
          <c:trendline>
            <c:spPr>
              <a:ln w="19050">
                <a:solidFill>
                  <a:srgbClr val="FF0000"/>
                </a:solidFill>
              </a:ln>
            </c:spPr>
            <c:trendlineType val="linear"/>
            <c:forward val="0.5"/>
            <c:backward val="0.5"/>
            <c:dispRSqr val="0"/>
            <c:dispEq val="0"/>
          </c:trendline>
          <c:val>
            <c:numRef>
              <c:f>'Charts - Scotland (old)'!$T$18:$T$22</c:f>
              <c:numCache>
                <c:formatCode>0.0</c:formatCode>
                <c:ptCount val="5"/>
                <c:pt idx="0">
                  <c:v>93.7</c:v>
                </c:pt>
                <c:pt idx="1">
                  <c:v>93.7</c:v>
                </c:pt>
                <c:pt idx="2">
                  <c:v>93.7</c:v>
                </c:pt>
                <c:pt idx="3">
                  <c:v>93.7</c:v>
                </c:pt>
                <c:pt idx="4">
                  <c:v>93.7</c:v>
                </c:pt>
              </c:numCache>
            </c:numRef>
          </c:val>
          <c:smooth val="0"/>
          <c:extLst>
            <c:ext xmlns:c16="http://schemas.microsoft.com/office/drawing/2014/chart" uri="{C3380CC4-5D6E-409C-BE32-E72D297353CC}">
              <c16:uniqueId val="{00000006-0A40-4F1E-BC5C-8775C0481EB6}"/>
            </c:ext>
          </c:extLst>
        </c:ser>
        <c:dLbls>
          <c:showLegendKey val="0"/>
          <c:showVal val="0"/>
          <c:showCatName val="0"/>
          <c:showSerName val="0"/>
          <c:showPercent val="0"/>
          <c:showBubbleSize val="0"/>
        </c:dLbls>
        <c:marker val="1"/>
        <c:smooth val="0"/>
        <c:axId val="82362368"/>
        <c:axId val="82364288"/>
      </c:lineChart>
      <c:catAx>
        <c:axId val="82362368"/>
        <c:scaling>
          <c:orientation val="minMax"/>
        </c:scaling>
        <c:delete val="0"/>
        <c:axPos val="b"/>
        <c:title>
          <c:tx>
            <c:rich>
              <a:bodyPr/>
              <a:lstStyle/>
              <a:p>
                <a:pPr>
                  <a:defRPr sz="800" b="1" i="0" u="none" strike="noStrike" baseline="0">
                    <a:solidFill>
                      <a:srgbClr val="000000"/>
                    </a:solidFill>
                    <a:latin typeface="Arial"/>
                    <a:ea typeface="Arial"/>
                    <a:cs typeface="Arial"/>
                  </a:defRPr>
                </a:pPr>
                <a:r>
                  <a:rPr lang="en-GB"/>
                  <a:t>SIMD 2012 Quintile</a:t>
                </a:r>
              </a:p>
            </c:rich>
          </c:tx>
          <c:layout>
            <c:manualLayout>
              <c:xMode val="edge"/>
              <c:yMode val="edge"/>
              <c:x val="0.40542468148797522"/>
              <c:y val="0.84890572069494774"/>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82364288"/>
        <c:crosses val="autoZero"/>
        <c:auto val="1"/>
        <c:lblAlgn val="ctr"/>
        <c:lblOffset val="100"/>
        <c:tickLblSkip val="1"/>
        <c:tickMarkSkip val="1"/>
        <c:noMultiLvlLbl val="0"/>
      </c:catAx>
      <c:valAx>
        <c:axId val="82364288"/>
        <c:scaling>
          <c:orientation val="minMax"/>
          <c:max val="100"/>
          <c:min val="75"/>
        </c:scaling>
        <c:delete val="0"/>
        <c:axPos val="l"/>
        <c:majorGridlines>
          <c:spPr>
            <a:ln w="3175">
              <a:solidFill>
                <a:schemeClr val="bg1">
                  <a:lumMod val="75000"/>
                </a:schemeClr>
              </a:solidFill>
              <a:prstDash val="solid"/>
            </a:ln>
          </c:spPr>
        </c:majorGridlines>
        <c:title>
          <c:tx>
            <c:rich>
              <a:bodyPr/>
              <a:lstStyle/>
              <a:p>
                <a:pPr>
                  <a:defRPr sz="800" b="1" i="0" u="none" strike="noStrike" baseline="0">
                    <a:solidFill>
                      <a:srgbClr val="000000"/>
                    </a:solidFill>
                    <a:latin typeface="Arial"/>
                    <a:ea typeface="Arial"/>
                    <a:cs typeface="Arial"/>
                  </a:defRPr>
                </a:pPr>
                <a:r>
                  <a:rPr lang="en-GB"/>
                  <a:t>% Uptake</a:t>
                </a:r>
              </a:p>
            </c:rich>
          </c:tx>
          <c:layout>
            <c:manualLayout>
              <c:xMode val="edge"/>
              <c:yMode val="edge"/>
              <c:x val="9.1375000000000067E-3"/>
              <c:y val="0.36135937500000476"/>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82362368"/>
        <c:crosses val="autoZero"/>
        <c:crossBetween val="between"/>
        <c:majorUnit val="5"/>
      </c:valAx>
      <c:spPr>
        <a:solidFill>
          <a:srgbClr val="FFFFFF"/>
        </a:solidFill>
        <a:ln w="12700">
          <a:noFill/>
          <a:prstDash val="solid"/>
        </a:ln>
      </c:spPr>
    </c:plotArea>
    <c:legend>
      <c:legendPos val="b"/>
      <c:legendEntry>
        <c:idx val="2"/>
        <c:delete val="1"/>
      </c:legendEntry>
      <c:overlay val="0"/>
    </c:legend>
    <c:plotVisOnly val="1"/>
    <c:dispBlanksAs val="gap"/>
    <c:showDLblsOverMax val="0"/>
  </c:chart>
  <c:spPr>
    <a:solidFill>
      <a:srgbClr val="FFFFFF"/>
    </a:solidFill>
    <a:ln w="3175">
      <a:solidFill>
        <a:schemeClr val="tx1"/>
      </a:solidFill>
      <a:prstDash val="solid"/>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799" r="0.75000000000000799" t="1" header="0.5" footer="0.5"/>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800" b="0" i="0" u="none" strike="noStrike" baseline="0">
                <a:solidFill>
                  <a:srgbClr val="000000"/>
                </a:solidFill>
                <a:latin typeface="Arial"/>
                <a:ea typeface="Arial"/>
                <a:cs typeface="Arial"/>
              </a:defRPr>
            </a:pPr>
            <a:r>
              <a:rPr lang="en-GB" sz="800" b="1" i="0" u="none" strike="noStrike" baseline="0">
                <a:solidFill>
                  <a:srgbClr val="000000"/>
                </a:solidFill>
                <a:latin typeface="Arial"/>
                <a:cs typeface="Arial"/>
              </a:rPr>
              <a:t>Rotavirus</a:t>
            </a:r>
            <a:r>
              <a:rPr lang="en-GB" sz="800" b="1" i="0" u="none" strike="noStrike" baseline="30000">
                <a:solidFill>
                  <a:srgbClr val="000000"/>
                </a:solidFill>
                <a:latin typeface="Arial"/>
                <a:cs typeface="Arial"/>
              </a:rPr>
              <a:t>1</a:t>
            </a:r>
            <a:r>
              <a:rPr lang="en-GB" sz="800" b="1" i="0" u="none" strike="noStrike" baseline="0">
                <a:solidFill>
                  <a:srgbClr val="000000"/>
                </a:solidFill>
                <a:latin typeface="Arial"/>
                <a:cs typeface="Arial"/>
              </a:rPr>
              <a:t> uptake by 12 months by SIMD 2012 quintile, Scotland.</a:t>
            </a:r>
          </a:p>
          <a:p>
            <a:pPr>
              <a:defRPr sz="800" b="0" i="0" u="none" strike="noStrike" baseline="0">
                <a:solidFill>
                  <a:srgbClr val="000000"/>
                </a:solidFill>
                <a:latin typeface="Arial"/>
                <a:ea typeface="Arial"/>
                <a:cs typeface="Arial"/>
              </a:defRPr>
            </a:pPr>
            <a:r>
              <a:rPr lang="en-GB" sz="800" b="1" i="0" u="none" strike="noStrike" baseline="0">
                <a:solidFill>
                  <a:srgbClr val="000000"/>
                </a:solidFill>
                <a:latin typeface="Arial"/>
                <a:cs typeface="Arial"/>
              </a:rPr>
              <a:t>Evaluation period: January to December 2015</a:t>
            </a:r>
          </a:p>
        </c:rich>
      </c:tx>
      <c:overlay val="1"/>
      <c:spPr>
        <a:noFill/>
        <a:ln w="25400">
          <a:noFill/>
        </a:ln>
      </c:spPr>
    </c:title>
    <c:autoTitleDeleted val="0"/>
    <c:plotArea>
      <c:layout>
        <c:manualLayout>
          <c:layoutTarget val="inner"/>
          <c:xMode val="edge"/>
          <c:yMode val="edge"/>
          <c:x val="0.10194190984783565"/>
          <c:y val="0.14918451627113039"/>
          <c:w val="0.87621463067760963"/>
          <c:h val="0.62237868495049764"/>
        </c:manualLayout>
      </c:layout>
      <c:barChart>
        <c:barDir val="col"/>
        <c:grouping val="clustered"/>
        <c:varyColors val="0"/>
        <c:ser>
          <c:idx val="1"/>
          <c:order val="0"/>
          <c:tx>
            <c:strRef>
              <c:f>'Charts - Scotland (old)'!$Y$17</c:f>
              <c:strCache>
                <c:ptCount val="1"/>
                <c:pt idx="0">
                  <c:v>Rotavirus</c:v>
                </c:pt>
              </c:strCache>
            </c:strRef>
          </c:tx>
          <c:spPr>
            <a:solidFill>
              <a:srgbClr val="99CCFF"/>
            </a:solidFill>
            <a:ln w="12700">
              <a:solidFill>
                <a:srgbClr val="000000"/>
              </a:solidFill>
              <a:prstDash val="solid"/>
            </a:ln>
          </c:spPr>
          <c:invertIfNegative val="0"/>
          <c:dLbls>
            <c:dLbl>
              <c:idx val="0"/>
              <c:layout>
                <c:manualLayout>
                  <c:x val="0"/>
                  <c:y val="0.1920469075079048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7DC8-477F-B462-6EE42747A50E}"/>
                </c:ext>
              </c:extLst>
            </c:dLbl>
            <c:dLbl>
              <c:idx val="1"/>
              <c:layout>
                <c:manualLayout>
                  <c:x val="0"/>
                  <c:y val="0.18300553395955768"/>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7DC8-477F-B462-6EE42747A50E}"/>
                </c:ext>
              </c:extLst>
            </c:dLbl>
            <c:dLbl>
              <c:idx val="2"/>
              <c:layout>
                <c:manualLayout>
                  <c:x val="0"/>
                  <c:y val="0.16953191836069581"/>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7DC8-477F-B462-6EE42747A50E}"/>
                </c:ext>
              </c:extLst>
            </c:dLbl>
            <c:dLbl>
              <c:idx val="3"/>
              <c:layout>
                <c:manualLayout>
                  <c:x val="0"/>
                  <c:y val="0.15595216909344847"/>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DC8-477F-B462-6EE42747A50E}"/>
                </c:ext>
              </c:extLst>
            </c:dLbl>
            <c:dLbl>
              <c:idx val="4"/>
              <c:layout>
                <c:manualLayout>
                  <c:x val="0"/>
                  <c:y val="0.15144917126400728"/>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7DC8-477F-B462-6EE42747A50E}"/>
                </c:ext>
              </c:extLst>
            </c:dLbl>
            <c:spPr>
              <a:solidFill>
                <a:prstClr val="white"/>
              </a:solidFill>
              <a:ln w="25400">
                <a:noFill/>
              </a:ln>
            </c:spPr>
            <c:txPr>
              <a:bodyPr/>
              <a:lstStyle/>
              <a:p>
                <a:pPr>
                  <a:defRPr sz="750" b="0" i="0" u="none" strike="noStrike" baseline="0">
                    <a:solidFill>
                      <a:srgbClr val="000000"/>
                    </a:solidFill>
                    <a:latin typeface="Arial"/>
                    <a:ea typeface="Arial"/>
                    <a:cs typeface="Arial"/>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'Charts - Scotland (old)'!$R$11:$R$15</c:f>
              <c:numCache>
                <c:formatCode>General</c:formatCode>
                <c:ptCount val="5"/>
                <c:pt idx="0">
                  <c:v>5</c:v>
                </c:pt>
                <c:pt idx="1">
                  <c:v>4</c:v>
                </c:pt>
                <c:pt idx="2">
                  <c:v>3</c:v>
                </c:pt>
                <c:pt idx="3">
                  <c:v>2</c:v>
                </c:pt>
                <c:pt idx="4">
                  <c:v>1</c:v>
                </c:pt>
              </c:numCache>
            </c:numRef>
          </c:cat>
          <c:val>
            <c:numRef>
              <c:f>'Charts - Scotland (old)'!$Y$18:$Y$22</c:f>
              <c:numCache>
                <c:formatCode>#,##0.0</c:formatCode>
                <c:ptCount val="5"/>
                <c:pt idx="0">
                  <c:v>0</c:v>
                </c:pt>
                <c:pt idx="1">
                  <c:v>0</c:v>
                </c:pt>
                <c:pt idx="2">
                  <c:v>0</c:v>
                </c:pt>
                <c:pt idx="3">
                  <c:v>0</c:v>
                </c:pt>
                <c:pt idx="4">
                  <c:v>0</c:v>
                </c:pt>
              </c:numCache>
            </c:numRef>
          </c:val>
          <c:extLst>
            <c:ext xmlns:c16="http://schemas.microsoft.com/office/drawing/2014/chart" uri="{C3380CC4-5D6E-409C-BE32-E72D297353CC}">
              <c16:uniqueId val="{00000005-7DC8-477F-B462-6EE42747A50E}"/>
            </c:ext>
          </c:extLst>
        </c:ser>
        <c:dLbls>
          <c:showLegendKey val="0"/>
          <c:showVal val="0"/>
          <c:showCatName val="0"/>
          <c:showSerName val="0"/>
          <c:showPercent val="0"/>
          <c:showBubbleSize val="0"/>
        </c:dLbls>
        <c:gapWidth val="150"/>
        <c:axId val="82432768"/>
        <c:axId val="82434688"/>
      </c:barChart>
      <c:lineChart>
        <c:grouping val="standard"/>
        <c:varyColors val="0"/>
        <c:ser>
          <c:idx val="0"/>
          <c:order val="1"/>
          <c:tx>
            <c:strRef>
              <c:f>'Charts - Scotland (old)'!$Z$17</c:f>
              <c:strCache>
                <c:ptCount val="1"/>
                <c:pt idx="0">
                  <c:v>All Scotland</c:v>
                </c:pt>
              </c:strCache>
            </c:strRef>
          </c:tx>
          <c:spPr>
            <a:ln w="19050">
              <a:solidFill>
                <a:srgbClr val="FF0000"/>
              </a:solidFill>
              <a:prstDash val="solid"/>
            </a:ln>
          </c:spPr>
          <c:marker>
            <c:symbol val="none"/>
          </c:marker>
          <c:trendline>
            <c:spPr>
              <a:ln w="19050">
                <a:solidFill>
                  <a:srgbClr val="FF0000"/>
                </a:solidFill>
              </a:ln>
            </c:spPr>
            <c:trendlineType val="linear"/>
            <c:forward val="0.5"/>
            <c:backward val="0.5"/>
            <c:dispRSqr val="0"/>
            <c:dispEq val="0"/>
          </c:trendline>
          <c:val>
            <c:numRef>
              <c:f>'Charts - Scotland (old)'!$Z$18:$Z$22</c:f>
              <c:numCache>
                <c:formatCode>0.0</c:formatCode>
                <c:ptCount val="5"/>
                <c:pt idx="0">
                  <c:v>0</c:v>
                </c:pt>
                <c:pt idx="1">
                  <c:v>0</c:v>
                </c:pt>
                <c:pt idx="2">
                  <c:v>0</c:v>
                </c:pt>
                <c:pt idx="3">
                  <c:v>0</c:v>
                </c:pt>
                <c:pt idx="4">
                  <c:v>0</c:v>
                </c:pt>
              </c:numCache>
            </c:numRef>
          </c:val>
          <c:smooth val="0"/>
          <c:extLst>
            <c:ext xmlns:c16="http://schemas.microsoft.com/office/drawing/2014/chart" uri="{C3380CC4-5D6E-409C-BE32-E72D297353CC}">
              <c16:uniqueId val="{00000006-7DC8-477F-B462-6EE42747A50E}"/>
            </c:ext>
          </c:extLst>
        </c:ser>
        <c:dLbls>
          <c:showLegendKey val="0"/>
          <c:showVal val="0"/>
          <c:showCatName val="0"/>
          <c:showSerName val="0"/>
          <c:showPercent val="0"/>
          <c:showBubbleSize val="0"/>
        </c:dLbls>
        <c:marker val="1"/>
        <c:smooth val="0"/>
        <c:axId val="82432768"/>
        <c:axId val="82434688"/>
      </c:lineChart>
      <c:catAx>
        <c:axId val="82432768"/>
        <c:scaling>
          <c:orientation val="minMax"/>
        </c:scaling>
        <c:delete val="0"/>
        <c:axPos val="b"/>
        <c:title>
          <c:tx>
            <c:rich>
              <a:bodyPr/>
              <a:lstStyle/>
              <a:p>
                <a:pPr>
                  <a:defRPr sz="800" b="1" i="0" u="none" strike="noStrike" baseline="0">
                    <a:solidFill>
                      <a:srgbClr val="000000"/>
                    </a:solidFill>
                    <a:latin typeface="Arial"/>
                    <a:ea typeface="Arial"/>
                    <a:cs typeface="Arial"/>
                  </a:defRPr>
                </a:pPr>
                <a:r>
                  <a:rPr lang="en-GB"/>
                  <a:t>SIMD 2012 Quintile</a:t>
                </a:r>
              </a:p>
            </c:rich>
          </c:tx>
          <c:layout>
            <c:manualLayout>
              <c:xMode val="edge"/>
              <c:yMode val="edge"/>
              <c:x val="0.41193429187265873"/>
              <c:y val="0.83799680634326945"/>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82434688"/>
        <c:crosses val="autoZero"/>
        <c:auto val="1"/>
        <c:lblAlgn val="ctr"/>
        <c:lblOffset val="100"/>
        <c:tickLblSkip val="1"/>
        <c:tickMarkSkip val="1"/>
        <c:noMultiLvlLbl val="0"/>
      </c:catAx>
      <c:valAx>
        <c:axId val="82434688"/>
        <c:scaling>
          <c:orientation val="minMax"/>
          <c:max val="100"/>
          <c:min val="75"/>
        </c:scaling>
        <c:delete val="0"/>
        <c:axPos val="l"/>
        <c:majorGridlines>
          <c:spPr>
            <a:ln w="3175">
              <a:solidFill>
                <a:schemeClr val="bg1">
                  <a:lumMod val="75000"/>
                </a:schemeClr>
              </a:solidFill>
              <a:prstDash val="solid"/>
            </a:ln>
          </c:spPr>
        </c:majorGridlines>
        <c:title>
          <c:tx>
            <c:rich>
              <a:bodyPr/>
              <a:lstStyle/>
              <a:p>
                <a:pPr>
                  <a:defRPr sz="800" b="1" i="0" u="none" strike="noStrike" baseline="0">
                    <a:solidFill>
                      <a:srgbClr val="000000"/>
                    </a:solidFill>
                    <a:latin typeface="Arial"/>
                    <a:ea typeface="Arial"/>
                    <a:cs typeface="Arial"/>
                  </a:defRPr>
                </a:pPr>
                <a:r>
                  <a:rPr lang="en-GB"/>
                  <a:t>% Uptake</a:t>
                </a:r>
              </a:p>
            </c:rich>
          </c:tx>
          <c:layout>
            <c:manualLayout>
              <c:xMode val="edge"/>
              <c:yMode val="edge"/>
              <c:x val="1.2135879629629641E-2"/>
              <c:y val="0.37016111111111111"/>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82432768"/>
        <c:crosses val="autoZero"/>
        <c:crossBetween val="between"/>
        <c:majorUnit val="5"/>
      </c:valAx>
      <c:spPr>
        <a:solidFill>
          <a:srgbClr val="FFFFFF"/>
        </a:solidFill>
        <a:ln w="12700">
          <a:noFill/>
          <a:prstDash val="solid"/>
        </a:ln>
      </c:spPr>
    </c:plotArea>
    <c:legend>
      <c:legendPos val="b"/>
      <c:legendEntry>
        <c:idx val="2"/>
        <c:delete val="1"/>
      </c:legendEntry>
      <c:layout>
        <c:manualLayout>
          <c:xMode val="edge"/>
          <c:yMode val="edge"/>
          <c:x val="0.29890025422058808"/>
          <c:y val="0.89815575500614853"/>
          <c:w val="0.43587208936340927"/>
          <c:h val="6.7240236222971719E-2"/>
        </c:manualLayout>
      </c:layout>
      <c:overlay val="0"/>
    </c:legend>
    <c:plotVisOnly val="1"/>
    <c:dispBlanksAs val="gap"/>
    <c:showDLblsOverMax val="0"/>
  </c:chart>
  <c:spPr>
    <a:solidFill>
      <a:srgbClr val="FFFFFF"/>
    </a:solidFill>
    <a:ln w="3175">
      <a:solidFill>
        <a:sysClr val="windowText" lastClr="000000"/>
      </a:solidFill>
      <a:prstDash val="solid"/>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844" r="0.75000000000000844" t="1" header="0.5" footer="0.5"/>
    <c:pageSetup/>
  </c:printSettings>
  <c:userShapes r:id="rId1"/>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800" b="0" i="0" u="none" strike="noStrike" baseline="0">
                <a:solidFill>
                  <a:srgbClr val="000000"/>
                </a:solidFill>
                <a:latin typeface="Arial"/>
                <a:ea typeface="Arial"/>
                <a:cs typeface="Arial"/>
              </a:defRPr>
            </a:pPr>
            <a:r>
              <a:rPr lang="en-GB" sz="800" b="1" i="0" u="none" strike="noStrike" baseline="0">
                <a:solidFill>
                  <a:srgbClr val="000000"/>
                </a:solidFill>
                <a:latin typeface="Arial"/>
                <a:cs typeface="Arial"/>
              </a:rPr>
              <a:t>MMR2</a:t>
            </a:r>
            <a:r>
              <a:rPr lang="en-GB" sz="800" b="1" i="0" u="none" strike="noStrike" baseline="30000">
                <a:solidFill>
                  <a:srgbClr val="000000"/>
                </a:solidFill>
                <a:latin typeface="Arial"/>
                <a:cs typeface="Arial"/>
              </a:rPr>
              <a:t>3</a:t>
            </a:r>
            <a:r>
              <a:rPr lang="en-GB" sz="800" b="1" i="0" u="none" strike="noStrike" baseline="0">
                <a:solidFill>
                  <a:srgbClr val="000000"/>
                </a:solidFill>
                <a:latin typeface="Arial"/>
                <a:cs typeface="Arial"/>
              </a:rPr>
              <a:t> uptake by 24 months by SIMD 2012 quintile, Scotland.</a:t>
            </a:r>
          </a:p>
          <a:p>
            <a:pPr>
              <a:defRPr sz="800" b="0" i="0" u="none" strike="noStrike" baseline="0">
                <a:solidFill>
                  <a:srgbClr val="000000"/>
                </a:solidFill>
                <a:latin typeface="Arial"/>
                <a:ea typeface="Arial"/>
                <a:cs typeface="Arial"/>
              </a:defRPr>
            </a:pPr>
            <a:r>
              <a:rPr lang="en-GB" sz="800" b="1" i="0" u="none" strike="noStrike" baseline="0">
                <a:solidFill>
                  <a:srgbClr val="000000"/>
                </a:solidFill>
                <a:latin typeface="Arial"/>
                <a:cs typeface="Arial"/>
              </a:rPr>
              <a:t>Evaluation period: January to December 2015</a:t>
            </a:r>
          </a:p>
        </c:rich>
      </c:tx>
      <c:overlay val="1"/>
      <c:spPr>
        <a:noFill/>
        <a:ln w="25400">
          <a:noFill/>
        </a:ln>
      </c:spPr>
    </c:title>
    <c:autoTitleDeleted val="0"/>
    <c:plotArea>
      <c:layout>
        <c:manualLayout>
          <c:layoutTarget val="inner"/>
          <c:xMode val="edge"/>
          <c:yMode val="edge"/>
          <c:x val="0.10169495419636083"/>
          <c:y val="0.13657480314960627"/>
          <c:w val="0.87651331719128334"/>
          <c:h val="0.62847435327947376"/>
        </c:manualLayout>
      </c:layout>
      <c:barChart>
        <c:barDir val="col"/>
        <c:grouping val="clustered"/>
        <c:varyColors val="0"/>
        <c:ser>
          <c:idx val="1"/>
          <c:order val="0"/>
          <c:tx>
            <c:strRef>
              <c:f>'Charts - Scotland (old)'!$AB$17</c:f>
              <c:strCache>
                <c:ptCount val="1"/>
                <c:pt idx="0">
                  <c:v>MMR2</c:v>
                </c:pt>
              </c:strCache>
            </c:strRef>
          </c:tx>
          <c:spPr>
            <a:solidFill>
              <a:srgbClr val="99CCFF"/>
            </a:solidFill>
            <a:ln w="12700">
              <a:solidFill>
                <a:srgbClr val="000000"/>
              </a:solidFill>
              <a:prstDash val="solid"/>
            </a:ln>
          </c:spPr>
          <c:invertIfNegative val="0"/>
          <c:dLbls>
            <c:dLbl>
              <c:idx val="0"/>
              <c:layout>
                <c:manualLayout>
                  <c:x val="0"/>
                  <c:y val="0.1905558837274129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5DE-4A6E-AB4B-78A460000787}"/>
                </c:ext>
              </c:extLst>
            </c:dLbl>
            <c:dLbl>
              <c:idx val="1"/>
              <c:layout>
                <c:manualLayout>
                  <c:x val="0"/>
                  <c:y val="0.17650499918345094"/>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15DE-4A6E-AB4B-78A460000787}"/>
                </c:ext>
              </c:extLst>
            </c:dLbl>
            <c:dLbl>
              <c:idx val="2"/>
              <c:layout>
                <c:manualLayout>
                  <c:x val="0"/>
                  <c:y val="0.16942579222774021"/>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15DE-4A6E-AB4B-78A460000787}"/>
                </c:ext>
              </c:extLst>
            </c:dLbl>
            <c:dLbl>
              <c:idx val="3"/>
              <c:layout>
                <c:manualLayout>
                  <c:x val="0"/>
                  <c:y val="0.12882809448544291"/>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5DE-4A6E-AB4B-78A460000787}"/>
                </c:ext>
              </c:extLst>
            </c:dLbl>
            <c:dLbl>
              <c:idx val="4"/>
              <c:layout>
                <c:manualLayout>
                  <c:x val="0"/>
                  <c:y val="0.1243957284552436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15DE-4A6E-AB4B-78A460000787}"/>
                </c:ext>
              </c:extLst>
            </c:dLbl>
            <c:spPr>
              <a:solidFill>
                <a:prstClr val="white"/>
              </a:solidFill>
              <a:ln w="25400">
                <a:noFill/>
              </a:ln>
            </c:spPr>
            <c:txPr>
              <a:bodyPr/>
              <a:lstStyle/>
              <a:p>
                <a:pPr>
                  <a:defRPr sz="750" b="0" i="0" u="none" strike="noStrike" baseline="0">
                    <a:solidFill>
                      <a:srgbClr val="000000"/>
                    </a:solidFill>
                    <a:latin typeface="Arial"/>
                    <a:ea typeface="Arial"/>
                    <a:cs typeface="Arial"/>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'Charts - Scotland (old)'!$R$11:$R$15</c:f>
              <c:numCache>
                <c:formatCode>General</c:formatCode>
                <c:ptCount val="5"/>
                <c:pt idx="0">
                  <c:v>5</c:v>
                </c:pt>
                <c:pt idx="1">
                  <c:v>4</c:v>
                </c:pt>
                <c:pt idx="2">
                  <c:v>3</c:v>
                </c:pt>
                <c:pt idx="3">
                  <c:v>2</c:v>
                </c:pt>
                <c:pt idx="4">
                  <c:v>1</c:v>
                </c:pt>
              </c:numCache>
            </c:numRef>
          </c:cat>
          <c:val>
            <c:numRef>
              <c:f>'Charts - Scotland (old)'!$AB$18:$AB$22</c:f>
              <c:numCache>
                <c:formatCode>0.0</c:formatCode>
                <c:ptCount val="5"/>
                <c:pt idx="0">
                  <c:v>0</c:v>
                </c:pt>
                <c:pt idx="1">
                  <c:v>0</c:v>
                </c:pt>
                <c:pt idx="2">
                  <c:v>0</c:v>
                </c:pt>
                <c:pt idx="3">
                  <c:v>0</c:v>
                </c:pt>
                <c:pt idx="4">
                  <c:v>0</c:v>
                </c:pt>
              </c:numCache>
            </c:numRef>
          </c:val>
          <c:extLst>
            <c:ext xmlns:c16="http://schemas.microsoft.com/office/drawing/2014/chart" uri="{C3380CC4-5D6E-409C-BE32-E72D297353CC}">
              <c16:uniqueId val="{00000005-15DE-4A6E-AB4B-78A460000787}"/>
            </c:ext>
          </c:extLst>
        </c:ser>
        <c:dLbls>
          <c:showLegendKey val="0"/>
          <c:showVal val="0"/>
          <c:showCatName val="0"/>
          <c:showSerName val="0"/>
          <c:showPercent val="0"/>
          <c:showBubbleSize val="0"/>
        </c:dLbls>
        <c:gapWidth val="150"/>
        <c:axId val="82503168"/>
        <c:axId val="82505088"/>
      </c:barChart>
      <c:lineChart>
        <c:grouping val="standard"/>
        <c:varyColors val="0"/>
        <c:ser>
          <c:idx val="0"/>
          <c:order val="1"/>
          <c:tx>
            <c:strRef>
              <c:f>'Charts - Scotland (old)'!$AC$17</c:f>
              <c:strCache>
                <c:ptCount val="1"/>
                <c:pt idx="0">
                  <c:v>All Scotland</c:v>
                </c:pt>
              </c:strCache>
            </c:strRef>
          </c:tx>
          <c:spPr>
            <a:ln w="19050">
              <a:solidFill>
                <a:srgbClr val="FF0000"/>
              </a:solidFill>
              <a:prstDash val="solid"/>
            </a:ln>
          </c:spPr>
          <c:marker>
            <c:symbol val="none"/>
          </c:marker>
          <c:trendline>
            <c:spPr>
              <a:ln w="19050">
                <a:solidFill>
                  <a:srgbClr val="FF0000"/>
                </a:solidFill>
              </a:ln>
            </c:spPr>
            <c:trendlineType val="linear"/>
            <c:forward val="0.5"/>
            <c:backward val="0.5"/>
            <c:dispRSqr val="0"/>
            <c:dispEq val="0"/>
          </c:trendline>
          <c:val>
            <c:numRef>
              <c:f>'Charts - Scotland (old)'!$AC$18:$AC$22</c:f>
              <c:numCache>
                <c:formatCode>0.0</c:formatCode>
                <c:ptCount val="5"/>
                <c:pt idx="0">
                  <c:v>0</c:v>
                </c:pt>
                <c:pt idx="1">
                  <c:v>0</c:v>
                </c:pt>
                <c:pt idx="2">
                  <c:v>0</c:v>
                </c:pt>
                <c:pt idx="3">
                  <c:v>0</c:v>
                </c:pt>
                <c:pt idx="4">
                  <c:v>0</c:v>
                </c:pt>
              </c:numCache>
            </c:numRef>
          </c:val>
          <c:smooth val="0"/>
          <c:extLst>
            <c:ext xmlns:c16="http://schemas.microsoft.com/office/drawing/2014/chart" uri="{C3380CC4-5D6E-409C-BE32-E72D297353CC}">
              <c16:uniqueId val="{00000006-15DE-4A6E-AB4B-78A460000787}"/>
            </c:ext>
          </c:extLst>
        </c:ser>
        <c:dLbls>
          <c:showLegendKey val="0"/>
          <c:showVal val="0"/>
          <c:showCatName val="0"/>
          <c:showSerName val="0"/>
          <c:showPercent val="0"/>
          <c:showBubbleSize val="0"/>
        </c:dLbls>
        <c:marker val="1"/>
        <c:smooth val="0"/>
        <c:axId val="82503168"/>
        <c:axId val="82505088"/>
      </c:lineChart>
      <c:catAx>
        <c:axId val="82503168"/>
        <c:scaling>
          <c:orientation val="minMax"/>
        </c:scaling>
        <c:delete val="0"/>
        <c:axPos val="b"/>
        <c:title>
          <c:tx>
            <c:rich>
              <a:bodyPr/>
              <a:lstStyle/>
              <a:p>
                <a:pPr>
                  <a:defRPr sz="800" b="1" i="0" u="none" strike="noStrike" baseline="0">
                    <a:solidFill>
                      <a:srgbClr val="000000"/>
                    </a:solidFill>
                    <a:latin typeface="Arial"/>
                    <a:ea typeface="Arial"/>
                    <a:cs typeface="Arial"/>
                  </a:defRPr>
                </a:pPr>
                <a:r>
                  <a:rPr lang="en-GB"/>
                  <a:t>SIMD 2012 Quintile</a:t>
                </a:r>
              </a:p>
            </c:rich>
          </c:tx>
          <c:layout>
            <c:manualLayout>
              <c:xMode val="edge"/>
              <c:yMode val="edge"/>
              <c:x val="0.40114358478447132"/>
              <c:y val="0.84375291630213534"/>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82505088"/>
        <c:crosses val="autoZero"/>
        <c:auto val="1"/>
        <c:lblAlgn val="ctr"/>
        <c:lblOffset val="100"/>
        <c:tickLblSkip val="1"/>
        <c:tickMarkSkip val="1"/>
        <c:noMultiLvlLbl val="0"/>
      </c:catAx>
      <c:valAx>
        <c:axId val="82505088"/>
        <c:scaling>
          <c:orientation val="minMax"/>
          <c:max val="100"/>
          <c:min val="75"/>
        </c:scaling>
        <c:delete val="0"/>
        <c:axPos val="l"/>
        <c:majorGridlines>
          <c:spPr>
            <a:ln w="3175">
              <a:solidFill>
                <a:schemeClr val="bg1">
                  <a:lumMod val="75000"/>
                </a:schemeClr>
              </a:solidFill>
              <a:prstDash val="solid"/>
            </a:ln>
          </c:spPr>
        </c:majorGridlines>
        <c:title>
          <c:tx>
            <c:rich>
              <a:bodyPr/>
              <a:lstStyle/>
              <a:p>
                <a:pPr>
                  <a:defRPr sz="800" b="1" i="0" u="none" strike="noStrike" baseline="0">
                    <a:solidFill>
                      <a:srgbClr val="000000"/>
                    </a:solidFill>
                    <a:latin typeface="Arial"/>
                    <a:ea typeface="Arial"/>
                    <a:cs typeface="Arial"/>
                  </a:defRPr>
                </a:pPr>
                <a:r>
                  <a:rPr lang="en-GB"/>
                  <a:t>% Uptake</a:t>
                </a:r>
              </a:p>
            </c:rich>
          </c:tx>
          <c:layout>
            <c:manualLayout>
              <c:xMode val="edge"/>
              <c:yMode val="edge"/>
              <c:x val="1.2106481481481482E-2"/>
              <c:y val="0.36375138888888892"/>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82503168"/>
        <c:crosses val="autoZero"/>
        <c:crossBetween val="between"/>
        <c:majorUnit val="5"/>
      </c:valAx>
      <c:spPr>
        <a:solidFill>
          <a:srgbClr val="FFFFFF"/>
        </a:solidFill>
        <a:ln w="12700">
          <a:noFill/>
          <a:prstDash val="solid"/>
        </a:ln>
      </c:spPr>
    </c:plotArea>
    <c:legend>
      <c:legendPos val="b"/>
      <c:legendEntry>
        <c:idx val="2"/>
        <c:delete val="1"/>
      </c:legendEntry>
      <c:overlay val="0"/>
    </c:legend>
    <c:plotVisOnly val="1"/>
    <c:dispBlanksAs val="gap"/>
    <c:showDLblsOverMax val="0"/>
  </c:chart>
  <c:spPr>
    <a:solidFill>
      <a:srgbClr val="FFFFFF"/>
    </a:solidFill>
    <a:ln w="3175">
      <a:solidFill>
        <a:sysClr val="windowText" lastClr="000000"/>
      </a:solidFill>
      <a:prstDash val="solid"/>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822" r="0.75000000000000822" t="1" header="0.5" footer="0.5"/>
    <c:pageSetup/>
  </c:printSettings>
  <c:userShapes r:id="rId1"/>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800" b="0" i="0" u="none" strike="noStrike" baseline="0">
                <a:solidFill>
                  <a:srgbClr val="000000"/>
                </a:solidFill>
                <a:latin typeface="Arial"/>
                <a:ea typeface="Arial"/>
                <a:cs typeface="Arial"/>
              </a:defRPr>
            </a:pPr>
            <a:r>
              <a:rPr lang="en-GB" sz="800" b="1" i="0" u="none" strike="noStrike" baseline="0">
                <a:solidFill>
                  <a:srgbClr val="000000"/>
                </a:solidFill>
                <a:latin typeface="Arial"/>
                <a:cs typeface="Arial"/>
              </a:rPr>
              <a:t>DTP/Pol/Hib</a:t>
            </a:r>
            <a:r>
              <a:rPr lang="en-GB" sz="800" b="1" i="0" u="none" strike="noStrike" baseline="30000">
                <a:solidFill>
                  <a:srgbClr val="000000"/>
                </a:solidFill>
                <a:latin typeface="Arial"/>
                <a:cs typeface="Arial"/>
              </a:rPr>
              <a:t>1</a:t>
            </a:r>
            <a:r>
              <a:rPr lang="en-GB" sz="800" b="1" i="0" u="none" strike="noStrike" baseline="0">
                <a:solidFill>
                  <a:srgbClr val="000000"/>
                </a:solidFill>
                <a:latin typeface="Arial"/>
                <a:cs typeface="Arial"/>
              </a:rPr>
              <a:t> uptake by 12 months by SIMD 2012 quintile</a:t>
            </a:r>
          </a:p>
          <a:p>
            <a:pPr>
              <a:defRPr sz="800" b="0" i="0" u="none" strike="noStrike" baseline="0">
                <a:solidFill>
                  <a:srgbClr val="000000"/>
                </a:solidFill>
                <a:latin typeface="Arial"/>
                <a:ea typeface="Arial"/>
                <a:cs typeface="Arial"/>
              </a:defRPr>
            </a:pPr>
            <a:r>
              <a:rPr lang="en-GB" sz="800" b="1" i="0" u="none" strike="noStrike" baseline="0">
                <a:solidFill>
                  <a:srgbClr val="000000"/>
                </a:solidFill>
                <a:latin typeface="Arial"/>
                <a:cs typeface="Arial"/>
              </a:rPr>
              <a:t>Evaluation period: January to December 2015</a:t>
            </a:r>
          </a:p>
        </c:rich>
      </c:tx>
      <c:overlay val="1"/>
      <c:spPr>
        <a:noFill/>
        <a:ln w="25400">
          <a:noFill/>
        </a:ln>
      </c:spPr>
    </c:title>
    <c:autoTitleDeleted val="0"/>
    <c:plotArea>
      <c:layout>
        <c:manualLayout>
          <c:layoutTarget val="inner"/>
          <c:xMode val="edge"/>
          <c:yMode val="edge"/>
          <c:x val="0.10194185477171162"/>
          <c:y val="0.16649837858827349"/>
          <c:w val="0.87621463067760963"/>
          <c:h val="0.61267602584154268"/>
        </c:manualLayout>
      </c:layout>
      <c:barChart>
        <c:barDir val="col"/>
        <c:grouping val="clustered"/>
        <c:varyColors val="0"/>
        <c:ser>
          <c:idx val="1"/>
          <c:order val="0"/>
          <c:tx>
            <c:strRef>
              <c:f>'Charts - NHS Board (old)'!$S$10</c:f>
              <c:strCache>
                <c:ptCount val="1"/>
                <c:pt idx="0">
                  <c:v>NHS Ayrshire &amp; Arran</c:v>
                </c:pt>
              </c:strCache>
            </c:strRef>
          </c:tx>
          <c:spPr>
            <a:solidFill>
              <a:srgbClr val="FFFF99"/>
            </a:solidFill>
            <a:ln w="12700">
              <a:solidFill>
                <a:srgbClr val="000000"/>
              </a:solidFill>
              <a:prstDash val="solid"/>
            </a:ln>
          </c:spPr>
          <c:invertIfNegative val="0"/>
          <c:dLbls>
            <c:spPr>
              <a:noFill/>
              <a:ln w="25400">
                <a:noFill/>
              </a:ln>
            </c:spPr>
            <c:txPr>
              <a:bodyPr rot="-5400000" vert="horz"/>
              <a:lstStyle/>
              <a:p>
                <a:pPr algn="ctr">
                  <a:defRPr sz="700" b="0" i="0" u="none" strike="noStrike" baseline="0">
                    <a:solidFill>
                      <a:srgbClr val="000000"/>
                    </a:solidFill>
                    <a:latin typeface="Arial"/>
                    <a:ea typeface="Arial"/>
                    <a:cs typeface="Arial"/>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'Charts - NHS Board (old)'!$R$11:$R$15</c:f>
              <c:numCache>
                <c:formatCode>General</c:formatCode>
                <c:ptCount val="5"/>
                <c:pt idx="0">
                  <c:v>5</c:v>
                </c:pt>
                <c:pt idx="1">
                  <c:v>4</c:v>
                </c:pt>
                <c:pt idx="2">
                  <c:v>3</c:v>
                </c:pt>
                <c:pt idx="3">
                  <c:v>2</c:v>
                </c:pt>
                <c:pt idx="4">
                  <c:v>1</c:v>
                </c:pt>
              </c:numCache>
            </c:numRef>
          </c:cat>
          <c:val>
            <c:numRef>
              <c:f>'Charts - NHS Board (old)'!$S$11:$S$15</c:f>
              <c:numCache>
                <c:formatCode>0.0</c:formatCode>
                <c:ptCount val="5"/>
                <c:pt idx="0">
                  <c:v>97.5</c:v>
                </c:pt>
                <c:pt idx="1">
                  <c:v>96.4</c:v>
                </c:pt>
                <c:pt idx="2">
                  <c:v>98.4</c:v>
                </c:pt>
                <c:pt idx="3">
                  <c:v>96.2</c:v>
                </c:pt>
                <c:pt idx="4">
                  <c:v>93.9</c:v>
                </c:pt>
              </c:numCache>
            </c:numRef>
          </c:val>
          <c:extLst>
            <c:ext xmlns:c16="http://schemas.microsoft.com/office/drawing/2014/chart" uri="{C3380CC4-5D6E-409C-BE32-E72D297353CC}">
              <c16:uniqueId val="{00000000-D101-444A-8F82-F6BCD2055AD2}"/>
            </c:ext>
          </c:extLst>
        </c:ser>
        <c:ser>
          <c:idx val="0"/>
          <c:order val="1"/>
          <c:tx>
            <c:strRef>
              <c:f>'Charts - NHS Board (old)'!$T$10</c:f>
              <c:strCache>
                <c:ptCount val="1"/>
                <c:pt idx="0">
                  <c:v>Scotland</c:v>
                </c:pt>
              </c:strCache>
            </c:strRef>
          </c:tx>
          <c:spPr>
            <a:solidFill>
              <a:srgbClr val="99CCFF"/>
            </a:solidFill>
            <a:ln w="12700">
              <a:solidFill>
                <a:srgbClr val="000000"/>
              </a:solidFill>
              <a:prstDash val="solid"/>
            </a:ln>
          </c:spPr>
          <c:invertIfNegative val="0"/>
          <c:dLbls>
            <c:spPr>
              <a:noFill/>
              <a:ln w="25400">
                <a:noFill/>
              </a:ln>
            </c:spPr>
            <c:txPr>
              <a:bodyPr rot="-5400000" vert="horz"/>
              <a:lstStyle/>
              <a:p>
                <a:pPr algn="ctr">
                  <a:defRPr sz="725" b="0" i="0" u="none" strike="noStrike" baseline="0">
                    <a:solidFill>
                      <a:srgbClr val="000000"/>
                    </a:solidFill>
                    <a:latin typeface="Arial"/>
                    <a:ea typeface="Arial"/>
                    <a:cs typeface="Arial"/>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'Charts - NHS Board (old)'!$T$11:$T$15</c:f>
              <c:numCache>
                <c:formatCode>0.0</c:formatCode>
                <c:ptCount val="5"/>
                <c:pt idx="0">
                  <c:v>93.4</c:v>
                </c:pt>
                <c:pt idx="1">
                  <c:v>94.9</c:v>
                </c:pt>
                <c:pt idx="2">
                  <c:v>96.1</c:v>
                </c:pt>
                <c:pt idx="3">
                  <c:v>96.9</c:v>
                </c:pt>
                <c:pt idx="4">
                  <c:v>97.8</c:v>
                </c:pt>
              </c:numCache>
            </c:numRef>
          </c:val>
          <c:extLst>
            <c:ext xmlns:c16="http://schemas.microsoft.com/office/drawing/2014/chart" uri="{C3380CC4-5D6E-409C-BE32-E72D297353CC}">
              <c16:uniqueId val="{00000001-D101-444A-8F82-F6BCD2055AD2}"/>
            </c:ext>
          </c:extLst>
        </c:ser>
        <c:dLbls>
          <c:showLegendKey val="0"/>
          <c:showVal val="0"/>
          <c:showCatName val="0"/>
          <c:showSerName val="0"/>
          <c:showPercent val="0"/>
          <c:showBubbleSize val="0"/>
        </c:dLbls>
        <c:gapWidth val="150"/>
        <c:axId val="88941696"/>
        <c:axId val="88943616"/>
      </c:barChart>
      <c:catAx>
        <c:axId val="88941696"/>
        <c:scaling>
          <c:orientation val="minMax"/>
        </c:scaling>
        <c:delete val="0"/>
        <c:axPos val="b"/>
        <c:title>
          <c:tx>
            <c:rich>
              <a:bodyPr/>
              <a:lstStyle/>
              <a:p>
                <a:pPr>
                  <a:defRPr sz="800" b="1" i="0" u="none" strike="noStrike" baseline="0">
                    <a:solidFill>
                      <a:srgbClr val="000000"/>
                    </a:solidFill>
                    <a:latin typeface="Arial"/>
                    <a:ea typeface="Arial"/>
                    <a:cs typeface="Arial"/>
                  </a:defRPr>
                </a:pPr>
                <a:r>
                  <a:rPr lang="en-GB"/>
                  <a:t>SIMD 2012 Quintile</a:t>
                </a:r>
              </a:p>
            </c:rich>
          </c:tx>
          <c:layout>
            <c:manualLayout>
              <c:xMode val="edge"/>
              <c:yMode val="edge"/>
              <c:x val="0.4093728765762385"/>
              <c:y val="0.84322503953387595"/>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88943616"/>
        <c:crosses val="autoZero"/>
        <c:auto val="1"/>
        <c:lblAlgn val="ctr"/>
        <c:lblOffset val="100"/>
        <c:tickLblSkip val="1"/>
        <c:tickMarkSkip val="1"/>
        <c:noMultiLvlLbl val="0"/>
      </c:catAx>
      <c:valAx>
        <c:axId val="88943616"/>
        <c:scaling>
          <c:orientation val="minMax"/>
          <c:max val="100"/>
          <c:min val="75"/>
        </c:scaling>
        <c:delete val="0"/>
        <c:axPos val="l"/>
        <c:majorGridlines>
          <c:spPr>
            <a:ln w="3175">
              <a:solidFill>
                <a:schemeClr val="bg1">
                  <a:lumMod val="75000"/>
                </a:schemeClr>
              </a:solidFill>
              <a:prstDash val="solid"/>
            </a:ln>
          </c:spPr>
        </c:majorGridlines>
        <c:title>
          <c:tx>
            <c:rich>
              <a:bodyPr/>
              <a:lstStyle/>
              <a:p>
                <a:pPr>
                  <a:defRPr sz="800" b="1" i="0" u="none" strike="noStrike" baseline="0">
                    <a:solidFill>
                      <a:srgbClr val="000000"/>
                    </a:solidFill>
                    <a:latin typeface="Arial"/>
                    <a:ea typeface="Arial"/>
                    <a:cs typeface="Arial"/>
                  </a:defRPr>
                </a:pPr>
                <a:r>
                  <a:rPr lang="en-GB"/>
                  <a:t>% Uptake</a:t>
                </a:r>
              </a:p>
            </c:rich>
          </c:tx>
          <c:layout>
            <c:manualLayout>
              <c:xMode val="edge"/>
              <c:yMode val="edge"/>
              <c:x val="5.688776798765993E-3"/>
              <c:y val="0.38832937212789387"/>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88941696"/>
        <c:crosses val="autoZero"/>
        <c:crossBetween val="between"/>
        <c:majorUnit val="5"/>
      </c:valAx>
      <c:spPr>
        <a:solidFill>
          <a:srgbClr val="FFFFFF"/>
        </a:solidFill>
        <a:ln w="12700">
          <a:noFill/>
          <a:prstDash val="solid"/>
        </a:ln>
      </c:spPr>
    </c:plotArea>
    <c:legend>
      <c:legendPos val="r"/>
      <c:layout>
        <c:manualLayout>
          <c:xMode val="edge"/>
          <c:yMode val="edge"/>
          <c:x val="0.29414519478324042"/>
          <c:y val="0.90985917932676552"/>
          <c:w val="0.48495705369487846"/>
          <c:h val="7.0589330656121413E-2"/>
        </c:manualLayout>
      </c:layout>
      <c:overlay val="0"/>
      <c:spPr>
        <a:solidFill>
          <a:srgbClr val="FFFFFF"/>
        </a:solidFill>
        <a:ln w="3175">
          <a:solidFill>
            <a:srgbClr val="000000"/>
          </a:solidFill>
          <a:prstDash val="solid"/>
        </a:ln>
      </c:spPr>
      <c:txPr>
        <a:bodyPr/>
        <a:lstStyle/>
        <a:p>
          <a:pPr>
            <a:defRPr lang="en-GB" sz="700" b="0" i="0" u="none" strike="noStrike" kern="1200"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799" r="0.75000000000000799" t="1" header="0.5" footer="0.5"/>
    <c:pageSetup paperSize="9" orientation="landscape"/>
  </c:printSettings>
  <c:userShapes r:id="rId1"/>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800" b="0" i="0" u="none" strike="noStrike" baseline="0">
                <a:solidFill>
                  <a:srgbClr val="000000"/>
                </a:solidFill>
                <a:latin typeface="Arial"/>
                <a:ea typeface="Arial"/>
                <a:cs typeface="Arial"/>
              </a:defRPr>
            </a:pPr>
            <a:r>
              <a:rPr lang="en-GB" sz="800" b="1" i="0" u="none" strike="noStrike" baseline="0">
                <a:solidFill>
                  <a:srgbClr val="000000"/>
                </a:solidFill>
                <a:latin typeface="Arial"/>
                <a:cs typeface="Arial"/>
              </a:rPr>
              <a:t>MenC</a:t>
            </a:r>
            <a:r>
              <a:rPr lang="en-GB" sz="800" b="1" i="0" u="none" strike="noStrike" baseline="30000">
                <a:solidFill>
                  <a:srgbClr val="000000"/>
                </a:solidFill>
                <a:latin typeface="Arial"/>
                <a:cs typeface="Arial"/>
              </a:rPr>
              <a:t>1</a:t>
            </a:r>
            <a:r>
              <a:rPr lang="en-GB" sz="800" b="1" i="0" u="none" strike="noStrike" baseline="0">
                <a:solidFill>
                  <a:srgbClr val="000000"/>
                </a:solidFill>
                <a:latin typeface="Arial"/>
                <a:cs typeface="Arial"/>
              </a:rPr>
              <a:t> uptake by 12 months by SIMD 2012 quintile</a:t>
            </a:r>
          </a:p>
          <a:p>
            <a:pPr>
              <a:defRPr sz="800" b="0" i="0" u="none" strike="noStrike" baseline="0">
                <a:solidFill>
                  <a:srgbClr val="000000"/>
                </a:solidFill>
                <a:latin typeface="Arial"/>
                <a:ea typeface="Arial"/>
                <a:cs typeface="Arial"/>
              </a:defRPr>
            </a:pPr>
            <a:r>
              <a:rPr lang="en-GB" sz="800" b="1" i="0" u="none" strike="noStrike" baseline="0">
                <a:solidFill>
                  <a:srgbClr val="000000"/>
                </a:solidFill>
                <a:latin typeface="Arial"/>
                <a:cs typeface="Arial"/>
              </a:rPr>
              <a:t>Evaluation period: January to December 2015</a:t>
            </a:r>
          </a:p>
        </c:rich>
      </c:tx>
      <c:overlay val="1"/>
      <c:spPr>
        <a:noFill/>
        <a:ln w="25400">
          <a:noFill/>
        </a:ln>
      </c:spPr>
    </c:title>
    <c:autoTitleDeleted val="0"/>
    <c:plotArea>
      <c:layout>
        <c:manualLayout>
          <c:layoutTarget val="inner"/>
          <c:xMode val="edge"/>
          <c:yMode val="edge"/>
          <c:x val="0.10218996117461855"/>
          <c:y val="0.18024771908906642"/>
          <c:w val="0.87591448998842869"/>
          <c:h val="0.61619718309860005"/>
        </c:manualLayout>
      </c:layout>
      <c:barChart>
        <c:barDir val="col"/>
        <c:grouping val="clustered"/>
        <c:varyColors val="0"/>
        <c:ser>
          <c:idx val="1"/>
          <c:order val="0"/>
          <c:tx>
            <c:strRef>
              <c:f>'Charts - NHS Board (old)'!$V$10</c:f>
              <c:strCache>
                <c:ptCount val="1"/>
                <c:pt idx="0">
                  <c:v>NHS Ayrshire &amp; Arran</c:v>
                </c:pt>
              </c:strCache>
            </c:strRef>
          </c:tx>
          <c:spPr>
            <a:solidFill>
              <a:srgbClr val="FFFF99"/>
            </a:solidFill>
            <a:ln w="12700">
              <a:solidFill>
                <a:srgbClr val="000000"/>
              </a:solidFill>
              <a:prstDash val="solid"/>
            </a:ln>
          </c:spPr>
          <c:invertIfNegative val="0"/>
          <c:dLbls>
            <c:spPr>
              <a:noFill/>
              <a:ln w="25400">
                <a:noFill/>
              </a:ln>
            </c:spPr>
            <c:txPr>
              <a:bodyPr rot="-5400000" vert="horz"/>
              <a:lstStyle/>
              <a:p>
                <a:pPr algn="ctr">
                  <a:defRPr sz="725" b="0" i="0" u="none" strike="noStrike" baseline="0">
                    <a:solidFill>
                      <a:srgbClr val="000000"/>
                    </a:solidFill>
                    <a:latin typeface="Arial"/>
                    <a:ea typeface="Arial"/>
                    <a:cs typeface="Arial"/>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'Charts - NHS Board (old)'!$R$11:$R$15</c:f>
              <c:numCache>
                <c:formatCode>General</c:formatCode>
                <c:ptCount val="5"/>
                <c:pt idx="0">
                  <c:v>5</c:v>
                </c:pt>
                <c:pt idx="1">
                  <c:v>4</c:v>
                </c:pt>
                <c:pt idx="2">
                  <c:v>3</c:v>
                </c:pt>
                <c:pt idx="3">
                  <c:v>2</c:v>
                </c:pt>
                <c:pt idx="4">
                  <c:v>1</c:v>
                </c:pt>
              </c:numCache>
            </c:numRef>
          </c:cat>
          <c:val>
            <c:numRef>
              <c:f>'Charts - NHS Board (old)'!$V$11:$V$15</c:f>
              <c:numCache>
                <c:formatCode>0.0</c:formatCode>
                <c:ptCount val="5"/>
                <c:pt idx="0">
                  <c:v>97.5</c:v>
                </c:pt>
                <c:pt idx="1">
                  <c:v>96.7</c:v>
                </c:pt>
                <c:pt idx="2">
                  <c:v>97.4</c:v>
                </c:pt>
                <c:pt idx="3">
                  <c:v>97.4</c:v>
                </c:pt>
                <c:pt idx="4">
                  <c:v>96.4</c:v>
                </c:pt>
              </c:numCache>
            </c:numRef>
          </c:val>
          <c:extLst>
            <c:ext xmlns:c16="http://schemas.microsoft.com/office/drawing/2014/chart" uri="{C3380CC4-5D6E-409C-BE32-E72D297353CC}">
              <c16:uniqueId val="{00000000-6372-469C-8B60-01D81D66E650}"/>
            </c:ext>
          </c:extLst>
        </c:ser>
        <c:ser>
          <c:idx val="0"/>
          <c:order val="1"/>
          <c:tx>
            <c:strRef>
              <c:f>'Charts - NHS Board (old)'!$W$10</c:f>
              <c:strCache>
                <c:ptCount val="1"/>
                <c:pt idx="0">
                  <c:v>Scotland</c:v>
                </c:pt>
              </c:strCache>
            </c:strRef>
          </c:tx>
          <c:spPr>
            <a:solidFill>
              <a:srgbClr val="99CCFF"/>
            </a:solidFill>
            <a:ln w="12700">
              <a:solidFill>
                <a:srgbClr val="000000"/>
              </a:solidFill>
              <a:prstDash val="solid"/>
            </a:ln>
          </c:spPr>
          <c:invertIfNegative val="0"/>
          <c:dLbls>
            <c:spPr>
              <a:noFill/>
              <a:ln w="25400">
                <a:noFill/>
              </a:ln>
            </c:spPr>
            <c:txPr>
              <a:bodyPr rot="-5400000" vert="horz"/>
              <a:lstStyle/>
              <a:p>
                <a:pPr algn="ctr">
                  <a:defRPr sz="675" b="0" i="0" u="none" strike="noStrike" baseline="0">
                    <a:solidFill>
                      <a:srgbClr val="000000"/>
                    </a:solidFill>
                    <a:latin typeface="Arial"/>
                    <a:ea typeface="Arial"/>
                    <a:cs typeface="Arial"/>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'Charts - NHS Board (old)'!$W$11:$W$15</c:f>
              <c:numCache>
                <c:formatCode>0.0</c:formatCode>
                <c:ptCount val="5"/>
                <c:pt idx="0">
                  <c:v>94.2</c:v>
                </c:pt>
                <c:pt idx="1">
                  <c:v>95.3</c:v>
                </c:pt>
                <c:pt idx="2">
                  <c:v>96.1</c:v>
                </c:pt>
                <c:pt idx="3">
                  <c:v>96.5</c:v>
                </c:pt>
                <c:pt idx="4">
                  <c:v>97</c:v>
                </c:pt>
              </c:numCache>
            </c:numRef>
          </c:val>
          <c:extLst>
            <c:ext xmlns:c16="http://schemas.microsoft.com/office/drawing/2014/chart" uri="{C3380CC4-5D6E-409C-BE32-E72D297353CC}">
              <c16:uniqueId val="{00000001-6372-469C-8B60-01D81D66E650}"/>
            </c:ext>
          </c:extLst>
        </c:ser>
        <c:dLbls>
          <c:showLegendKey val="0"/>
          <c:showVal val="0"/>
          <c:showCatName val="0"/>
          <c:showSerName val="0"/>
          <c:showPercent val="0"/>
          <c:showBubbleSize val="0"/>
        </c:dLbls>
        <c:gapWidth val="150"/>
        <c:axId val="89010944"/>
        <c:axId val="89012864"/>
      </c:barChart>
      <c:catAx>
        <c:axId val="89010944"/>
        <c:scaling>
          <c:orientation val="minMax"/>
        </c:scaling>
        <c:delete val="0"/>
        <c:axPos val="b"/>
        <c:title>
          <c:tx>
            <c:rich>
              <a:bodyPr/>
              <a:lstStyle/>
              <a:p>
                <a:pPr>
                  <a:defRPr sz="800" b="1" i="0" u="none" strike="noStrike" baseline="0">
                    <a:solidFill>
                      <a:srgbClr val="000000"/>
                    </a:solidFill>
                    <a:latin typeface="Arial"/>
                    <a:ea typeface="Arial"/>
                    <a:cs typeface="Arial"/>
                  </a:defRPr>
                </a:pPr>
                <a:r>
                  <a:rPr lang="en-GB"/>
                  <a:t>SIMD 2012 Quintile</a:t>
                </a:r>
              </a:p>
            </c:rich>
          </c:tx>
          <c:layout>
            <c:manualLayout>
              <c:xMode val="edge"/>
              <c:yMode val="edge"/>
              <c:x val="0.413626312000962"/>
              <c:y val="0.86155749353492295"/>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89012864"/>
        <c:crosses val="autoZero"/>
        <c:auto val="1"/>
        <c:lblAlgn val="ctr"/>
        <c:lblOffset val="100"/>
        <c:tickLblSkip val="1"/>
        <c:tickMarkSkip val="1"/>
        <c:noMultiLvlLbl val="0"/>
      </c:catAx>
      <c:valAx>
        <c:axId val="89012864"/>
        <c:scaling>
          <c:orientation val="minMax"/>
          <c:max val="100"/>
          <c:min val="75"/>
        </c:scaling>
        <c:delete val="0"/>
        <c:axPos val="l"/>
        <c:majorGridlines>
          <c:spPr>
            <a:ln w="3175">
              <a:solidFill>
                <a:schemeClr val="bg1">
                  <a:lumMod val="75000"/>
                </a:schemeClr>
              </a:solidFill>
              <a:prstDash val="solid"/>
            </a:ln>
          </c:spPr>
        </c:majorGridlines>
        <c:title>
          <c:tx>
            <c:rich>
              <a:bodyPr/>
              <a:lstStyle/>
              <a:p>
                <a:pPr>
                  <a:defRPr sz="800" b="1" i="0" u="none" strike="noStrike" baseline="0">
                    <a:solidFill>
                      <a:srgbClr val="000000"/>
                    </a:solidFill>
                    <a:latin typeface="Arial"/>
                    <a:ea typeface="Arial"/>
                    <a:cs typeface="Arial"/>
                  </a:defRPr>
                </a:pPr>
                <a:r>
                  <a:rPr lang="en-GB"/>
                  <a:t>% Uptake</a:t>
                </a:r>
              </a:p>
            </c:rich>
          </c:tx>
          <c:layout>
            <c:manualLayout>
              <c:xMode val="edge"/>
              <c:yMode val="edge"/>
              <c:x val="5.7025653656427814E-3"/>
              <c:y val="0.3929124856281565"/>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89010944"/>
        <c:crosses val="autoZero"/>
        <c:crossBetween val="between"/>
        <c:majorUnit val="5"/>
      </c:valAx>
      <c:spPr>
        <a:solidFill>
          <a:srgbClr val="FFFFFF"/>
        </a:solidFill>
        <a:ln w="12700">
          <a:noFill/>
          <a:prstDash val="solid"/>
        </a:ln>
      </c:spPr>
    </c:plotArea>
    <c:legend>
      <c:legendPos val="r"/>
      <c:layout>
        <c:manualLayout>
          <c:xMode val="edge"/>
          <c:yMode val="edge"/>
          <c:x val="0.32393685653081677"/>
          <c:y val="0.91924878800104759"/>
          <c:w val="0.42795549597078003"/>
          <c:h val="6.695676211331332E-2"/>
        </c:manualLayout>
      </c:layout>
      <c:overlay val="0"/>
      <c:spPr>
        <a:solidFill>
          <a:srgbClr val="FFFFFF"/>
        </a:solidFill>
        <a:ln w="3175">
          <a:solidFill>
            <a:srgbClr val="000000"/>
          </a:solidFill>
          <a:prstDash val="solid"/>
        </a:ln>
      </c:spPr>
      <c:txPr>
        <a:bodyPr/>
        <a:lstStyle/>
        <a:p>
          <a:pPr>
            <a:defRPr lang="en-GB" sz="700" b="0" i="0" u="none" strike="noStrike" kern="1200"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799" r="0.75000000000000799" t="1" header="0.5" footer="0.5"/>
    <c:pageSetup paperSize="9" orientation="landscape"/>
  </c:printSettings>
  <c:userShapes r:id="rId1"/>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800" b="0" i="0" u="none" strike="noStrike" baseline="0">
                <a:solidFill>
                  <a:srgbClr val="000000"/>
                </a:solidFill>
                <a:latin typeface="Arial"/>
                <a:ea typeface="Arial"/>
                <a:cs typeface="Arial"/>
              </a:defRPr>
            </a:pPr>
            <a:r>
              <a:rPr lang="en-GB" sz="800" b="1" i="0" u="none" strike="noStrike" baseline="0">
                <a:solidFill>
                  <a:srgbClr val="000000"/>
                </a:solidFill>
                <a:latin typeface="Arial"/>
                <a:cs typeface="Arial"/>
              </a:rPr>
              <a:t>Rotavirus</a:t>
            </a:r>
            <a:r>
              <a:rPr lang="en-GB" sz="800" b="1" i="0" u="none" strike="noStrike" baseline="30000">
                <a:solidFill>
                  <a:srgbClr val="000000"/>
                </a:solidFill>
                <a:latin typeface="Arial"/>
                <a:cs typeface="Arial"/>
              </a:rPr>
              <a:t>1</a:t>
            </a:r>
            <a:r>
              <a:rPr lang="en-GB" sz="800" b="1" i="0" u="none" strike="noStrike" baseline="0">
                <a:solidFill>
                  <a:srgbClr val="000000"/>
                </a:solidFill>
                <a:latin typeface="Arial"/>
                <a:cs typeface="Arial"/>
              </a:rPr>
              <a:t> uptake by 12months by SIMD 2012 quintile</a:t>
            </a:r>
          </a:p>
          <a:p>
            <a:pPr>
              <a:defRPr sz="800" b="0" i="0" u="none" strike="noStrike" baseline="0">
                <a:solidFill>
                  <a:srgbClr val="000000"/>
                </a:solidFill>
                <a:latin typeface="Arial"/>
                <a:ea typeface="Arial"/>
                <a:cs typeface="Arial"/>
              </a:defRPr>
            </a:pPr>
            <a:r>
              <a:rPr lang="en-GB" sz="800" b="1" i="0" u="none" strike="noStrike" baseline="0">
                <a:solidFill>
                  <a:srgbClr val="000000"/>
                </a:solidFill>
                <a:latin typeface="Arial"/>
                <a:cs typeface="Arial"/>
              </a:rPr>
              <a:t>Evaluation period: January to December 2015</a:t>
            </a:r>
          </a:p>
        </c:rich>
      </c:tx>
      <c:overlay val="1"/>
      <c:spPr>
        <a:noFill/>
        <a:ln w="25400">
          <a:noFill/>
        </a:ln>
      </c:spPr>
    </c:title>
    <c:autoTitleDeleted val="0"/>
    <c:plotArea>
      <c:layout>
        <c:manualLayout>
          <c:layoutTarget val="inner"/>
          <c:xMode val="edge"/>
          <c:yMode val="edge"/>
          <c:x val="0.10194188064734085"/>
          <c:y val="0.15627040071193618"/>
          <c:w val="0.87621463067760963"/>
          <c:h val="0.59507042253521125"/>
        </c:manualLayout>
      </c:layout>
      <c:barChart>
        <c:barDir val="col"/>
        <c:grouping val="clustered"/>
        <c:varyColors val="0"/>
        <c:ser>
          <c:idx val="1"/>
          <c:order val="0"/>
          <c:tx>
            <c:strRef>
              <c:f>'Charts - NHS Board (old)'!$Y$10</c:f>
              <c:strCache>
                <c:ptCount val="1"/>
                <c:pt idx="0">
                  <c:v>NHS Ayrshire &amp; Arran</c:v>
                </c:pt>
              </c:strCache>
            </c:strRef>
          </c:tx>
          <c:spPr>
            <a:solidFill>
              <a:srgbClr val="FFFF99"/>
            </a:solidFill>
            <a:ln w="12700">
              <a:solidFill>
                <a:srgbClr val="000000"/>
              </a:solidFill>
              <a:prstDash val="solid"/>
            </a:ln>
          </c:spPr>
          <c:invertIfNegative val="0"/>
          <c:dLbls>
            <c:spPr>
              <a:noFill/>
              <a:ln w="25400">
                <a:noFill/>
              </a:ln>
            </c:spPr>
            <c:txPr>
              <a:bodyPr rot="-5400000" vert="horz"/>
              <a:lstStyle/>
              <a:p>
                <a:pPr algn="ctr">
                  <a:defRPr sz="650" b="0" i="0" u="none" strike="noStrike" baseline="0">
                    <a:solidFill>
                      <a:srgbClr val="000000"/>
                    </a:solidFill>
                    <a:latin typeface="Arial"/>
                    <a:ea typeface="Arial"/>
                    <a:cs typeface="Arial"/>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'Charts - NHS Board (old)'!$R$11:$R$15</c:f>
              <c:numCache>
                <c:formatCode>General</c:formatCode>
                <c:ptCount val="5"/>
                <c:pt idx="0">
                  <c:v>5</c:v>
                </c:pt>
                <c:pt idx="1">
                  <c:v>4</c:v>
                </c:pt>
                <c:pt idx="2">
                  <c:v>3</c:v>
                </c:pt>
                <c:pt idx="3">
                  <c:v>2</c:v>
                </c:pt>
                <c:pt idx="4">
                  <c:v>1</c:v>
                </c:pt>
              </c:numCache>
            </c:numRef>
          </c:cat>
          <c:val>
            <c:numRef>
              <c:f>'Charts - NHS Board (old)'!$AB$11:$AB$15</c:f>
              <c:numCache>
                <c:formatCode>0.0</c:formatCode>
                <c:ptCount val="5"/>
                <c:pt idx="0">
                  <c:v>97.5</c:v>
                </c:pt>
                <c:pt idx="1">
                  <c:v>95.8</c:v>
                </c:pt>
                <c:pt idx="2">
                  <c:v>98.1</c:v>
                </c:pt>
                <c:pt idx="3">
                  <c:v>96.2</c:v>
                </c:pt>
                <c:pt idx="4">
                  <c:v>94.2</c:v>
                </c:pt>
              </c:numCache>
            </c:numRef>
          </c:val>
          <c:extLst>
            <c:ext xmlns:c16="http://schemas.microsoft.com/office/drawing/2014/chart" uri="{C3380CC4-5D6E-409C-BE32-E72D297353CC}">
              <c16:uniqueId val="{00000000-DC7D-42C2-BF31-C04EB68F0A74}"/>
            </c:ext>
          </c:extLst>
        </c:ser>
        <c:ser>
          <c:idx val="0"/>
          <c:order val="1"/>
          <c:tx>
            <c:strRef>
              <c:f>'Charts - NHS Board (old)'!$Z$10</c:f>
              <c:strCache>
                <c:ptCount val="1"/>
                <c:pt idx="0">
                  <c:v>Scotland</c:v>
                </c:pt>
              </c:strCache>
            </c:strRef>
          </c:tx>
          <c:spPr>
            <a:solidFill>
              <a:srgbClr val="99CCFF"/>
            </a:solidFill>
            <a:ln w="12700">
              <a:solidFill>
                <a:srgbClr val="000000"/>
              </a:solidFill>
              <a:prstDash val="solid"/>
            </a:ln>
          </c:spPr>
          <c:invertIfNegative val="0"/>
          <c:dLbls>
            <c:spPr>
              <a:noFill/>
              <a:ln w="25400">
                <a:noFill/>
              </a:ln>
            </c:spPr>
            <c:txPr>
              <a:bodyPr rot="-5400000" vert="horz"/>
              <a:lstStyle/>
              <a:p>
                <a:pPr algn="ctr">
                  <a:defRPr sz="650" b="0" i="0" u="none" strike="noStrike" baseline="0">
                    <a:solidFill>
                      <a:srgbClr val="000000"/>
                    </a:solidFill>
                    <a:latin typeface="Arial"/>
                    <a:ea typeface="Arial"/>
                    <a:cs typeface="Arial"/>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'Charts - NHS Board (old)'!$AC$11:$AC$15</c:f>
              <c:numCache>
                <c:formatCode>0.0</c:formatCode>
                <c:ptCount val="5"/>
                <c:pt idx="0">
                  <c:v>0</c:v>
                </c:pt>
                <c:pt idx="1">
                  <c:v>0</c:v>
                </c:pt>
                <c:pt idx="2">
                  <c:v>0</c:v>
                </c:pt>
                <c:pt idx="3">
                  <c:v>0</c:v>
                </c:pt>
                <c:pt idx="4">
                  <c:v>0</c:v>
                </c:pt>
              </c:numCache>
            </c:numRef>
          </c:val>
          <c:extLst>
            <c:ext xmlns:c16="http://schemas.microsoft.com/office/drawing/2014/chart" uri="{C3380CC4-5D6E-409C-BE32-E72D297353CC}">
              <c16:uniqueId val="{00000001-DC7D-42C2-BF31-C04EB68F0A74}"/>
            </c:ext>
          </c:extLst>
        </c:ser>
        <c:dLbls>
          <c:showLegendKey val="0"/>
          <c:showVal val="0"/>
          <c:showCatName val="0"/>
          <c:showSerName val="0"/>
          <c:showPercent val="0"/>
          <c:showBubbleSize val="0"/>
        </c:dLbls>
        <c:gapWidth val="150"/>
        <c:axId val="82596224"/>
        <c:axId val="82598144"/>
      </c:barChart>
      <c:catAx>
        <c:axId val="82596224"/>
        <c:scaling>
          <c:orientation val="minMax"/>
        </c:scaling>
        <c:delete val="0"/>
        <c:axPos val="b"/>
        <c:title>
          <c:tx>
            <c:rich>
              <a:bodyPr/>
              <a:lstStyle/>
              <a:p>
                <a:pPr>
                  <a:defRPr sz="800" b="1" i="0" u="none" strike="noStrike" baseline="0">
                    <a:solidFill>
                      <a:srgbClr val="000000"/>
                    </a:solidFill>
                    <a:latin typeface="Arial"/>
                    <a:ea typeface="Arial"/>
                    <a:cs typeface="Arial"/>
                  </a:defRPr>
                </a:pPr>
                <a:r>
                  <a:rPr lang="en-GB"/>
                  <a:t>SIMD  2012 Quintile</a:t>
                </a:r>
              </a:p>
            </c:rich>
          </c:tx>
          <c:layout>
            <c:manualLayout>
              <c:xMode val="edge"/>
              <c:yMode val="edge"/>
              <c:x val="0.41579481207385582"/>
              <c:y val="0.8271282690308307"/>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82598144"/>
        <c:crosses val="autoZero"/>
        <c:auto val="1"/>
        <c:lblAlgn val="ctr"/>
        <c:lblOffset val="100"/>
        <c:tickLblSkip val="1"/>
        <c:tickMarkSkip val="1"/>
        <c:noMultiLvlLbl val="0"/>
      </c:catAx>
      <c:valAx>
        <c:axId val="82598144"/>
        <c:scaling>
          <c:orientation val="minMax"/>
          <c:max val="100"/>
          <c:min val="75"/>
        </c:scaling>
        <c:delete val="0"/>
        <c:axPos val="l"/>
        <c:majorGridlines>
          <c:spPr>
            <a:ln w="3175">
              <a:solidFill>
                <a:schemeClr val="bg1">
                  <a:lumMod val="75000"/>
                </a:schemeClr>
              </a:solidFill>
              <a:prstDash val="solid"/>
            </a:ln>
          </c:spPr>
        </c:majorGridlines>
        <c:title>
          <c:tx>
            <c:rich>
              <a:bodyPr/>
              <a:lstStyle/>
              <a:p>
                <a:pPr>
                  <a:defRPr sz="800" b="1" i="0" u="none" strike="noStrike" baseline="0">
                    <a:solidFill>
                      <a:srgbClr val="000000"/>
                    </a:solidFill>
                    <a:latin typeface="Arial"/>
                    <a:ea typeface="Arial"/>
                    <a:cs typeface="Arial"/>
                  </a:defRPr>
                </a:pPr>
                <a:r>
                  <a:rPr lang="en-GB"/>
                  <a:t>% Uptake</a:t>
                </a:r>
              </a:p>
            </c:rich>
          </c:tx>
          <c:layout>
            <c:manualLayout>
              <c:xMode val="edge"/>
              <c:yMode val="edge"/>
              <c:x val="8.9123854033037204E-3"/>
              <c:y val="0.36753778270492382"/>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82596224"/>
        <c:crosses val="autoZero"/>
        <c:crossBetween val="between"/>
        <c:majorUnit val="5"/>
      </c:valAx>
      <c:spPr>
        <a:solidFill>
          <a:srgbClr val="FFFFFF"/>
        </a:solidFill>
        <a:ln w="12700">
          <a:noFill/>
          <a:prstDash val="solid"/>
        </a:ln>
      </c:spPr>
    </c:plotArea>
    <c:legend>
      <c:legendPos val="r"/>
      <c:layout>
        <c:manualLayout>
          <c:xMode val="edge"/>
          <c:yMode val="edge"/>
          <c:x val="0.32883356693909638"/>
          <c:y val="0.89515933170289996"/>
          <c:w val="0.42288674782711666"/>
          <c:h val="7.623447200205842E-2"/>
        </c:manualLayout>
      </c:layout>
      <c:overlay val="0"/>
      <c:spPr>
        <a:solidFill>
          <a:srgbClr val="FFFFFF"/>
        </a:solidFill>
        <a:ln w="3175">
          <a:solidFill>
            <a:srgbClr val="000000"/>
          </a:solidFill>
          <a:prstDash val="solid"/>
        </a:ln>
      </c:spPr>
      <c:txPr>
        <a:bodyPr/>
        <a:lstStyle/>
        <a:p>
          <a:pPr>
            <a:defRPr lang="en-GB" sz="700" b="0" i="0" u="none" strike="noStrike" kern="1200"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799" r="0.75000000000000799" t="1" header="0.5" footer="0.5"/>
    <c:pageSetup/>
  </c:printSettings>
  <c:userShapes r:id="rId1"/>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800" b="0" i="0" u="none" strike="noStrike" baseline="0">
                <a:solidFill>
                  <a:srgbClr val="000000"/>
                </a:solidFill>
                <a:latin typeface="Arial"/>
                <a:ea typeface="Arial"/>
                <a:cs typeface="Arial"/>
              </a:defRPr>
            </a:pPr>
            <a:r>
              <a:rPr lang="en-GB" sz="800" b="1" i="0" u="none" strike="noStrike" baseline="0">
                <a:solidFill>
                  <a:srgbClr val="000000"/>
                </a:solidFill>
                <a:latin typeface="Arial"/>
                <a:cs typeface="Arial"/>
              </a:rPr>
              <a:t>MMR1</a:t>
            </a:r>
            <a:r>
              <a:rPr lang="en-GB" sz="800" b="1" i="0" u="none" strike="noStrike" baseline="30000">
                <a:solidFill>
                  <a:srgbClr val="000000"/>
                </a:solidFill>
                <a:latin typeface="Arial"/>
                <a:cs typeface="Arial"/>
              </a:rPr>
              <a:t>2</a:t>
            </a:r>
            <a:r>
              <a:rPr lang="en-GB" sz="800" b="1" i="0" u="none" strike="noStrike" baseline="0">
                <a:solidFill>
                  <a:srgbClr val="000000"/>
                </a:solidFill>
                <a:latin typeface="Arial"/>
                <a:cs typeface="Arial"/>
              </a:rPr>
              <a:t> uptake by 24 months by SIMD 2012 quintile</a:t>
            </a:r>
          </a:p>
          <a:p>
            <a:pPr>
              <a:defRPr sz="800" b="0" i="0" u="none" strike="noStrike" baseline="0">
                <a:solidFill>
                  <a:srgbClr val="000000"/>
                </a:solidFill>
                <a:latin typeface="Arial"/>
                <a:ea typeface="Arial"/>
                <a:cs typeface="Arial"/>
              </a:defRPr>
            </a:pPr>
            <a:r>
              <a:rPr lang="en-GB" sz="800" b="1" i="0" u="none" strike="noStrike" baseline="0">
                <a:solidFill>
                  <a:srgbClr val="000000"/>
                </a:solidFill>
                <a:latin typeface="Arial"/>
                <a:cs typeface="Arial"/>
              </a:rPr>
              <a:t>Evaluation period: January to December 2014</a:t>
            </a:r>
          </a:p>
        </c:rich>
      </c:tx>
      <c:overlay val="1"/>
      <c:spPr>
        <a:noFill/>
        <a:ln w="25400">
          <a:noFill/>
        </a:ln>
      </c:spPr>
    </c:title>
    <c:autoTitleDeleted val="0"/>
    <c:plotArea>
      <c:layout>
        <c:manualLayout>
          <c:layoutTarget val="inner"/>
          <c:xMode val="edge"/>
          <c:yMode val="edge"/>
          <c:x val="9.5960426838802265E-2"/>
          <c:y val="0.14210602496703759"/>
          <c:w val="0.87560975609757763"/>
          <c:h val="0.61930026639313485"/>
        </c:manualLayout>
      </c:layout>
      <c:barChart>
        <c:barDir val="col"/>
        <c:grouping val="clustered"/>
        <c:varyColors val="0"/>
        <c:ser>
          <c:idx val="1"/>
          <c:order val="0"/>
          <c:tx>
            <c:strRef>
              <c:f>'Charts - NHS Board (old)'!$S$18</c:f>
              <c:strCache>
                <c:ptCount val="1"/>
                <c:pt idx="0">
                  <c:v>NHS Ayrshire &amp; Arran</c:v>
                </c:pt>
              </c:strCache>
            </c:strRef>
          </c:tx>
          <c:spPr>
            <a:solidFill>
              <a:srgbClr val="FFFF99"/>
            </a:solidFill>
            <a:ln w="12700">
              <a:solidFill>
                <a:srgbClr val="000000"/>
              </a:solidFill>
              <a:prstDash val="solid"/>
            </a:ln>
          </c:spPr>
          <c:invertIfNegative val="0"/>
          <c:dLbls>
            <c:spPr>
              <a:noFill/>
              <a:ln w="25400">
                <a:noFill/>
              </a:ln>
            </c:spPr>
            <c:txPr>
              <a:bodyPr rot="-5400000" vert="horz"/>
              <a:lstStyle/>
              <a:p>
                <a:pPr algn="ctr">
                  <a:defRPr sz="725" b="0" i="0" u="none" strike="noStrike" baseline="0">
                    <a:solidFill>
                      <a:srgbClr val="000000"/>
                    </a:solidFill>
                    <a:latin typeface="Arial"/>
                    <a:ea typeface="Arial"/>
                    <a:cs typeface="Arial"/>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'Charts - NHS Board (old)'!$R$11:$R$15</c:f>
              <c:numCache>
                <c:formatCode>General</c:formatCode>
                <c:ptCount val="5"/>
                <c:pt idx="0">
                  <c:v>5</c:v>
                </c:pt>
                <c:pt idx="1">
                  <c:v>4</c:v>
                </c:pt>
                <c:pt idx="2">
                  <c:v>3</c:v>
                </c:pt>
                <c:pt idx="3">
                  <c:v>2</c:v>
                </c:pt>
                <c:pt idx="4">
                  <c:v>1</c:v>
                </c:pt>
              </c:numCache>
            </c:numRef>
          </c:cat>
          <c:val>
            <c:numRef>
              <c:f>'Charts - NHS Board (old)'!$S$19:$S$23</c:f>
              <c:numCache>
                <c:formatCode>0.0</c:formatCode>
                <c:ptCount val="5"/>
                <c:pt idx="0">
                  <c:v>95.5</c:v>
                </c:pt>
                <c:pt idx="1">
                  <c:v>95.5</c:v>
                </c:pt>
                <c:pt idx="2">
                  <c:v>96.1</c:v>
                </c:pt>
                <c:pt idx="3">
                  <c:v>94.2</c:v>
                </c:pt>
                <c:pt idx="4">
                  <c:v>92.2</c:v>
                </c:pt>
              </c:numCache>
            </c:numRef>
          </c:val>
          <c:extLst>
            <c:ext xmlns:c16="http://schemas.microsoft.com/office/drawing/2014/chart" uri="{C3380CC4-5D6E-409C-BE32-E72D297353CC}">
              <c16:uniqueId val="{00000000-BC66-4B7C-89D9-C7AA4C557B19}"/>
            </c:ext>
          </c:extLst>
        </c:ser>
        <c:ser>
          <c:idx val="0"/>
          <c:order val="1"/>
          <c:tx>
            <c:strRef>
              <c:f>'Charts - NHS Board (old)'!$T$18</c:f>
              <c:strCache>
                <c:ptCount val="1"/>
                <c:pt idx="0">
                  <c:v>Scotland</c:v>
                </c:pt>
              </c:strCache>
            </c:strRef>
          </c:tx>
          <c:spPr>
            <a:solidFill>
              <a:srgbClr val="99CCFF"/>
            </a:solidFill>
            <a:ln w="12700">
              <a:solidFill>
                <a:srgbClr val="000000"/>
              </a:solidFill>
              <a:prstDash val="solid"/>
            </a:ln>
          </c:spPr>
          <c:invertIfNegative val="0"/>
          <c:dLbls>
            <c:spPr>
              <a:noFill/>
              <a:ln w="25400">
                <a:noFill/>
              </a:ln>
            </c:spPr>
            <c:txPr>
              <a:bodyPr rot="-5400000" vert="horz"/>
              <a:lstStyle/>
              <a:p>
                <a:pPr algn="ctr">
                  <a:defRPr sz="725" b="0" i="0" u="none" strike="noStrike" baseline="0">
                    <a:solidFill>
                      <a:srgbClr val="000000"/>
                    </a:solidFill>
                    <a:latin typeface="Arial"/>
                    <a:ea typeface="Arial"/>
                    <a:cs typeface="Arial"/>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'Charts - NHS Board (old)'!$T$19:$T$23</c:f>
              <c:numCache>
                <c:formatCode>0.0</c:formatCode>
                <c:ptCount val="5"/>
                <c:pt idx="0">
                  <c:v>91.2</c:v>
                </c:pt>
                <c:pt idx="1">
                  <c:v>92.6</c:v>
                </c:pt>
                <c:pt idx="2">
                  <c:v>93.8</c:v>
                </c:pt>
                <c:pt idx="3">
                  <c:v>95.8</c:v>
                </c:pt>
                <c:pt idx="4">
                  <c:v>96.4</c:v>
                </c:pt>
              </c:numCache>
            </c:numRef>
          </c:val>
          <c:extLst>
            <c:ext xmlns:c16="http://schemas.microsoft.com/office/drawing/2014/chart" uri="{C3380CC4-5D6E-409C-BE32-E72D297353CC}">
              <c16:uniqueId val="{00000001-BC66-4B7C-89D9-C7AA4C557B19}"/>
            </c:ext>
          </c:extLst>
        </c:ser>
        <c:dLbls>
          <c:showLegendKey val="0"/>
          <c:showVal val="0"/>
          <c:showCatName val="0"/>
          <c:showSerName val="0"/>
          <c:showPercent val="0"/>
          <c:showBubbleSize val="0"/>
        </c:dLbls>
        <c:gapWidth val="150"/>
        <c:axId val="89206784"/>
        <c:axId val="89208704"/>
      </c:barChart>
      <c:catAx>
        <c:axId val="89206784"/>
        <c:scaling>
          <c:orientation val="minMax"/>
        </c:scaling>
        <c:delete val="0"/>
        <c:axPos val="b"/>
        <c:title>
          <c:tx>
            <c:rich>
              <a:bodyPr/>
              <a:lstStyle/>
              <a:p>
                <a:pPr>
                  <a:defRPr sz="800" b="1" i="0" u="none" strike="noStrike" baseline="0">
                    <a:solidFill>
                      <a:srgbClr val="000000"/>
                    </a:solidFill>
                    <a:latin typeface="Arial"/>
                    <a:ea typeface="Arial"/>
                    <a:cs typeface="Arial"/>
                  </a:defRPr>
                </a:pPr>
                <a:r>
                  <a:rPr lang="en-GB"/>
                  <a:t>SIMD 2012 Quintile</a:t>
                </a:r>
              </a:p>
            </c:rich>
          </c:tx>
          <c:layout>
            <c:manualLayout>
              <c:xMode val="edge"/>
              <c:yMode val="edge"/>
              <c:x val="0.41862253506254737"/>
              <c:y val="0.82327795358933964"/>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89208704"/>
        <c:crosses val="autoZero"/>
        <c:auto val="1"/>
        <c:lblAlgn val="ctr"/>
        <c:lblOffset val="100"/>
        <c:tickLblSkip val="1"/>
        <c:tickMarkSkip val="1"/>
        <c:noMultiLvlLbl val="0"/>
      </c:catAx>
      <c:valAx>
        <c:axId val="89208704"/>
        <c:scaling>
          <c:orientation val="minMax"/>
          <c:max val="100"/>
          <c:min val="75"/>
        </c:scaling>
        <c:delete val="0"/>
        <c:axPos val="l"/>
        <c:majorGridlines>
          <c:spPr>
            <a:ln w="3175">
              <a:solidFill>
                <a:schemeClr val="bg1">
                  <a:lumMod val="75000"/>
                </a:schemeClr>
              </a:solidFill>
              <a:prstDash val="solid"/>
            </a:ln>
          </c:spPr>
        </c:majorGridlines>
        <c:title>
          <c:tx>
            <c:rich>
              <a:bodyPr/>
              <a:lstStyle/>
              <a:p>
                <a:pPr>
                  <a:defRPr sz="800" b="1" i="0" u="none" strike="noStrike" baseline="0">
                    <a:solidFill>
                      <a:srgbClr val="000000"/>
                    </a:solidFill>
                    <a:latin typeface="Arial"/>
                    <a:ea typeface="Arial"/>
                    <a:cs typeface="Arial"/>
                  </a:defRPr>
                </a:pPr>
                <a:r>
                  <a:rPr lang="en-GB"/>
                  <a:t>% Uptake</a:t>
                </a:r>
              </a:p>
            </c:rich>
          </c:tx>
          <c:layout>
            <c:manualLayout>
              <c:xMode val="edge"/>
              <c:yMode val="edge"/>
              <c:x val="8.9559426185084803E-3"/>
              <c:y val="0.36070318877995688"/>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89206784"/>
        <c:crosses val="autoZero"/>
        <c:crossBetween val="between"/>
        <c:majorUnit val="5"/>
      </c:valAx>
      <c:spPr>
        <a:solidFill>
          <a:srgbClr val="FFFFFF"/>
        </a:solidFill>
        <a:ln w="12700">
          <a:noFill/>
          <a:prstDash val="solid"/>
        </a:ln>
      </c:spPr>
    </c:plotArea>
    <c:legend>
      <c:legendPos val="r"/>
      <c:layout>
        <c:manualLayout>
          <c:xMode val="edge"/>
          <c:yMode val="edge"/>
          <c:x val="0.30281686368822858"/>
          <c:y val="0.90011712390242626"/>
          <c:w val="0.45087112119791062"/>
          <c:h val="7.1462461268479521E-2"/>
        </c:manualLayout>
      </c:layout>
      <c:overlay val="0"/>
      <c:spPr>
        <a:solidFill>
          <a:srgbClr val="FFFFFF"/>
        </a:solidFill>
        <a:ln w="3175">
          <a:solidFill>
            <a:srgbClr val="000000"/>
          </a:solidFill>
          <a:prstDash val="solid"/>
        </a:ln>
      </c:spPr>
      <c:txPr>
        <a:bodyPr/>
        <a:lstStyle/>
        <a:p>
          <a:pPr>
            <a:defRPr lang="en-GB" sz="700" b="0" i="0" u="none" strike="noStrike" kern="1200"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799" r="0.75000000000000799" t="1" header="0.5" footer="0.5"/>
    <c:pageSetup paperSize="9" orientation="landscape"/>
  </c:printSettings>
  <c:userShapes r:id="rId1"/>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800" b="0" i="0" u="none" strike="noStrike" baseline="0">
                <a:solidFill>
                  <a:srgbClr val="000000"/>
                </a:solidFill>
                <a:latin typeface="Arial"/>
                <a:ea typeface="Arial"/>
                <a:cs typeface="Arial"/>
              </a:defRPr>
            </a:pPr>
            <a:r>
              <a:rPr lang="en-GB" sz="800" b="1" i="0" u="none" strike="noStrike" baseline="0">
                <a:solidFill>
                  <a:srgbClr val="000000"/>
                </a:solidFill>
                <a:latin typeface="Arial"/>
                <a:cs typeface="Arial"/>
              </a:rPr>
              <a:t>Hib/MenC</a:t>
            </a:r>
            <a:r>
              <a:rPr lang="en-GB" sz="800" b="1" i="0" u="none" strike="noStrike" baseline="30000">
                <a:solidFill>
                  <a:srgbClr val="000000"/>
                </a:solidFill>
                <a:latin typeface="Arial"/>
                <a:cs typeface="Arial"/>
              </a:rPr>
              <a:t>2</a:t>
            </a:r>
            <a:r>
              <a:rPr lang="en-GB" sz="800" b="1" i="0" u="none" strike="noStrike" baseline="0">
                <a:solidFill>
                  <a:srgbClr val="000000"/>
                </a:solidFill>
                <a:latin typeface="Arial"/>
                <a:cs typeface="Arial"/>
              </a:rPr>
              <a:t> uptake by 24 months by SIMD 2012 quintile</a:t>
            </a:r>
          </a:p>
          <a:p>
            <a:pPr>
              <a:defRPr sz="800" b="0" i="0" u="none" strike="noStrike" baseline="0">
                <a:solidFill>
                  <a:srgbClr val="000000"/>
                </a:solidFill>
                <a:latin typeface="Arial"/>
                <a:ea typeface="Arial"/>
                <a:cs typeface="Arial"/>
              </a:defRPr>
            </a:pPr>
            <a:r>
              <a:rPr lang="en-GB" sz="800" b="1" i="0" u="none" strike="noStrike" baseline="0">
                <a:solidFill>
                  <a:srgbClr val="000000"/>
                </a:solidFill>
                <a:latin typeface="Arial"/>
                <a:cs typeface="Arial"/>
              </a:rPr>
              <a:t>Evaluation period: January to December 2014</a:t>
            </a:r>
          </a:p>
        </c:rich>
      </c:tx>
      <c:overlay val="1"/>
      <c:spPr>
        <a:noFill/>
        <a:ln w="25400">
          <a:noFill/>
        </a:ln>
      </c:spPr>
    </c:title>
    <c:autoTitleDeleted val="0"/>
    <c:plotArea>
      <c:layout>
        <c:manualLayout>
          <c:layoutTarget val="inner"/>
          <c:xMode val="edge"/>
          <c:yMode val="edge"/>
          <c:x val="0.10653753026634392"/>
          <c:y val="0.15141640231433851"/>
          <c:w val="0.87167070217919773"/>
          <c:h val="0.63379471554825051"/>
        </c:manualLayout>
      </c:layout>
      <c:barChart>
        <c:barDir val="col"/>
        <c:grouping val="clustered"/>
        <c:varyColors val="0"/>
        <c:ser>
          <c:idx val="1"/>
          <c:order val="0"/>
          <c:tx>
            <c:strRef>
              <c:f>'Charts - NHS Board (old)'!$V$18</c:f>
              <c:strCache>
                <c:ptCount val="1"/>
                <c:pt idx="0">
                  <c:v>NHS Ayrshire &amp; Arran</c:v>
                </c:pt>
              </c:strCache>
            </c:strRef>
          </c:tx>
          <c:spPr>
            <a:solidFill>
              <a:srgbClr val="FFFF99"/>
            </a:solidFill>
            <a:ln w="12700">
              <a:solidFill>
                <a:srgbClr val="000000"/>
              </a:solidFill>
              <a:prstDash val="solid"/>
            </a:ln>
          </c:spPr>
          <c:invertIfNegative val="0"/>
          <c:dLbls>
            <c:spPr>
              <a:noFill/>
              <a:ln w="25400">
                <a:noFill/>
              </a:ln>
            </c:spPr>
            <c:txPr>
              <a:bodyPr rot="-5400000" vert="horz"/>
              <a:lstStyle/>
              <a:p>
                <a:pPr algn="ctr">
                  <a:defRPr sz="725" b="0" i="0" u="none" strike="noStrike" baseline="0">
                    <a:solidFill>
                      <a:srgbClr val="000000"/>
                    </a:solidFill>
                    <a:latin typeface="Arial"/>
                    <a:ea typeface="Arial"/>
                    <a:cs typeface="Arial"/>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'Charts - NHS Board (old)'!$R$11:$R$15</c:f>
              <c:numCache>
                <c:formatCode>General</c:formatCode>
                <c:ptCount val="5"/>
                <c:pt idx="0">
                  <c:v>5</c:v>
                </c:pt>
                <c:pt idx="1">
                  <c:v>4</c:v>
                </c:pt>
                <c:pt idx="2">
                  <c:v>3</c:v>
                </c:pt>
                <c:pt idx="3">
                  <c:v>2</c:v>
                </c:pt>
                <c:pt idx="4">
                  <c:v>1</c:v>
                </c:pt>
              </c:numCache>
            </c:numRef>
          </c:cat>
          <c:val>
            <c:numRef>
              <c:f>'Charts - NHS Board (old)'!$V$19:$V$23</c:f>
              <c:numCache>
                <c:formatCode>0.0</c:formatCode>
                <c:ptCount val="5"/>
                <c:pt idx="0">
                  <c:v>95.5</c:v>
                </c:pt>
                <c:pt idx="1">
                  <c:v>96.5</c:v>
                </c:pt>
                <c:pt idx="2">
                  <c:v>96.1</c:v>
                </c:pt>
                <c:pt idx="3">
                  <c:v>94.2</c:v>
                </c:pt>
                <c:pt idx="4">
                  <c:v>92.1</c:v>
                </c:pt>
              </c:numCache>
            </c:numRef>
          </c:val>
          <c:extLst>
            <c:ext xmlns:c16="http://schemas.microsoft.com/office/drawing/2014/chart" uri="{C3380CC4-5D6E-409C-BE32-E72D297353CC}">
              <c16:uniqueId val="{00000000-CF3C-42C1-8A11-7DB32FF4E504}"/>
            </c:ext>
          </c:extLst>
        </c:ser>
        <c:ser>
          <c:idx val="0"/>
          <c:order val="1"/>
          <c:tx>
            <c:strRef>
              <c:f>'Charts - NHS Board (old)'!$W$18</c:f>
              <c:strCache>
                <c:ptCount val="1"/>
                <c:pt idx="0">
                  <c:v>Scotland</c:v>
                </c:pt>
              </c:strCache>
            </c:strRef>
          </c:tx>
          <c:spPr>
            <a:solidFill>
              <a:srgbClr val="99CCFF"/>
            </a:solidFill>
            <a:ln w="12700">
              <a:solidFill>
                <a:srgbClr val="000000"/>
              </a:solidFill>
              <a:prstDash val="solid"/>
            </a:ln>
          </c:spPr>
          <c:invertIfNegative val="0"/>
          <c:dLbls>
            <c:spPr>
              <a:noFill/>
              <a:ln w="25400">
                <a:noFill/>
              </a:ln>
            </c:spPr>
            <c:txPr>
              <a:bodyPr rot="-5400000" vert="horz"/>
              <a:lstStyle/>
              <a:p>
                <a:pPr algn="ctr">
                  <a:defRPr sz="725" b="0" i="0" u="none" strike="noStrike" baseline="0">
                    <a:solidFill>
                      <a:srgbClr val="000000"/>
                    </a:solidFill>
                    <a:latin typeface="Arial"/>
                    <a:ea typeface="Arial"/>
                    <a:cs typeface="Arial"/>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'Charts - NHS Board (old)'!$W$19:$W$23</c:f>
              <c:numCache>
                <c:formatCode>0.0</c:formatCode>
                <c:ptCount val="5"/>
                <c:pt idx="0">
                  <c:v>91.2</c:v>
                </c:pt>
                <c:pt idx="1">
                  <c:v>92.4</c:v>
                </c:pt>
                <c:pt idx="2">
                  <c:v>93.9</c:v>
                </c:pt>
                <c:pt idx="3">
                  <c:v>95.7</c:v>
                </c:pt>
                <c:pt idx="4">
                  <c:v>96.1</c:v>
                </c:pt>
              </c:numCache>
            </c:numRef>
          </c:val>
          <c:extLst>
            <c:ext xmlns:c16="http://schemas.microsoft.com/office/drawing/2014/chart" uri="{C3380CC4-5D6E-409C-BE32-E72D297353CC}">
              <c16:uniqueId val="{00000001-CF3C-42C1-8A11-7DB32FF4E504}"/>
            </c:ext>
          </c:extLst>
        </c:ser>
        <c:dLbls>
          <c:showLegendKey val="0"/>
          <c:showVal val="0"/>
          <c:showCatName val="0"/>
          <c:showSerName val="0"/>
          <c:showPercent val="0"/>
          <c:showBubbleSize val="0"/>
        </c:dLbls>
        <c:gapWidth val="150"/>
        <c:axId val="89247104"/>
        <c:axId val="89069056"/>
      </c:barChart>
      <c:catAx>
        <c:axId val="89247104"/>
        <c:scaling>
          <c:orientation val="minMax"/>
        </c:scaling>
        <c:delete val="0"/>
        <c:axPos val="b"/>
        <c:title>
          <c:tx>
            <c:rich>
              <a:bodyPr/>
              <a:lstStyle/>
              <a:p>
                <a:pPr>
                  <a:defRPr sz="800" b="1" i="0" u="none" strike="noStrike" baseline="0">
                    <a:solidFill>
                      <a:srgbClr val="000000"/>
                    </a:solidFill>
                    <a:latin typeface="Arial"/>
                    <a:ea typeface="Arial"/>
                    <a:cs typeface="Arial"/>
                  </a:defRPr>
                </a:pPr>
                <a:r>
                  <a:rPr lang="en-GB"/>
                  <a:t>SIMD 2012 Quintile</a:t>
                </a:r>
              </a:p>
            </c:rich>
          </c:tx>
          <c:layout>
            <c:manualLayout>
              <c:xMode val="edge"/>
              <c:yMode val="edge"/>
              <c:x val="0.40998290544617688"/>
              <c:y val="0.85669364610161236"/>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89069056"/>
        <c:crosses val="autoZero"/>
        <c:auto val="1"/>
        <c:lblAlgn val="ctr"/>
        <c:lblOffset val="100"/>
        <c:tickLblSkip val="1"/>
        <c:tickMarkSkip val="1"/>
        <c:noMultiLvlLbl val="0"/>
      </c:catAx>
      <c:valAx>
        <c:axId val="89069056"/>
        <c:scaling>
          <c:orientation val="minMax"/>
          <c:max val="100"/>
          <c:min val="75"/>
        </c:scaling>
        <c:delete val="0"/>
        <c:axPos val="l"/>
        <c:majorGridlines>
          <c:spPr>
            <a:ln w="3175">
              <a:solidFill>
                <a:schemeClr val="bg1">
                  <a:lumMod val="75000"/>
                </a:schemeClr>
              </a:solidFill>
              <a:prstDash val="solid"/>
            </a:ln>
          </c:spPr>
        </c:majorGridlines>
        <c:title>
          <c:tx>
            <c:rich>
              <a:bodyPr/>
              <a:lstStyle/>
              <a:p>
                <a:pPr>
                  <a:defRPr sz="800" b="1" i="0" u="none" strike="noStrike" baseline="0">
                    <a:solidFill>
                      <a:srgbClr val="000000"/>
                    </a:solidFill>
                    <a:latin typeface="Arial"/>
                    <a:ea typeface="Arial"/>
                    <a:cs typeface="Arial"/>
                  </a:defRPr>
                </a:pPr>
                <a:r>
                  <a:rPr lang="en-GB"/>
                  <a:t>% Uptake</a:t>
                </a:r>
              </a:p>
            </c:rich>
          </c:tx>
          <c:layout>
            <c:manualLayout>
              <c:xMode val="edge"/>
              <c:yMode val="edge"/>
              <c:x val="1.210646886175492E-2"/>
              <c:y val="0.35740038764467941"/>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89247104"/>
        <c:crosses val="autoZero"/>
        <c:crossBetween val="between"/>
        <c:majorUnit val="5"/>
      </c:valAx>
      <c:spPr>
        <a:solidFill>
          <a:srgbClr val="FFFFFF"/>
        </a:solidFill>
        <a:ln w="12700">
          <a:noFill/>
          <a:prstDash val="solid"/>
        </a:ln>
      </c:spPr>
    </c:plotArea>
    <c:legend>
      <c:legendPos val="r"/>
      <c:layout>
        <c:manualLayout>
          <c:xMode val="edge"/>
          <c:yMode val="edge"/>
          <c:x val="0.30304914070177563"/>
          <c:y val="0.91753216376796753"/>
          <c:w val="0.49265131693393954"/>
          <c:h val="6.2446255567256477E-2"/>
        </c:manualLayout>
      </c:layout>
      <c:overlay val="0"/>
      <c:spPr>
        <a:solidFill>
          <a:srgbClr val="FFFFFF"/>
        </a:solidFill>
        <a:ln w="3175">
          <a:solidFill>
            <a:srgbClr val="000000"/>
          </a:solidFill>
          <a:prstDash val="solid"/>
        </a:ln>
      </c:spPr>
      <c:txPr>
        <a:bodyPr/>
        <a:lstStyle/>
        <a:p>
          <a:pPr>
            <a:defRPr lang="en-GB" sz="700" b="0" i="0" u="none" strike="noStrike" kern="1200"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799" r="0.75000000000000799" t="1" header="0.5" footer="0.5"/>
    <c:pageSetup/>
  </c:printSettings>
  <c:userShapes r:id="rId1"/>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800" b="0" i="0" u="none" strike="noStrike" baseline="0">
                <a:solidFill>
                  <a:srgbClr val="000000"/>
                </a:solidFill>
                <a:latin typeface="Arial"/>
                <a:ea typeface="Arial"/>
                <a:cs typeface="Arial"/>
              </a:defRPr>
            </a:pPr>
            <a:r>
              <a:rPr lang="en-GB" sz="800" b="1" i="0" u="none" strike="noStrike" baseline="0">
                <a:solidFill>
                  <a:srgbClr val="000000"/>
                </a:solidFill>
                <a:latin typeface="Arial"/>
                <a:cs typeface="Arial"/>
              </a:rPr>
              <a:t>PCVB</a:t>
            </a:r>
            <a:r>
              <a:rPr lang="en-GB" sz="800" b="1" i="0" u="none" strike="noStrike" baseline="30000">
                <a:solidFill>
                  <a:srgbClr val="000000"/>
                </a:solidFill>
                <a:latin typeface="Arial"/>
                <a:cs typeface="Arial"/>
              </a:rPr>
              <a:t>2</a:t>
            </a:r>
            <a:r>
              <a:rPr lang="en-GB" sz="800" b="1" i="0" u="none" strike="noStrike" baseline="0">
                <a:solidFill>
                  <a:srgbClr val="000000"/>
                </a:solidFill>
                <a:latin typeface="Arial"/>
                <a:cs typeface="Arial"/>
              </a:rPr>
              <a:t> uptake by 24 months by SIMD 2012 quintile</a:t>
            </a:r>
          </a:p>
          <a:p>
            <a:pPr>
              <a:defRPr sz="800" b="0" i="0" u="none" strike="noStrike" baseline="0">
                <a:solidFill>
                  <a:srgbClr val="000000"/>
                </a:solidFill>
                <a:latin typeface="Arial"/>
                <a:ea typeface="Arial"/>
                <a:cs typeface="Arial"/>
              </a:defRPr>
            </a:pPr>
            <a:r>
              <a:rPr lang="en-GB" sz="800" b="1" i="0" u="none" strike="noStrike" baseline="0">
                <a:solidFill>
                  <a:srgbClr val="000000"/>
                </a:solidFill>
                <a:latin typeface="Arial"/>
                <a:cs typeface="Arial"/>
              </a:rPr>
              <a:t>Evaluation period: January to December 2014</a:t>
            </a:r>
          </a:p>
        </c:rich>
      </c:tx>
      <c:overlay val="1"/>
      <c:spPr>
        <a:noFill/>
        <a:ln w="25400">
          <a:noFill/>
        </a:ln>
      </c:spPr>
    </c:title>
    <c:autoTitleDeleted val="0"/>
    <c:plotArea>
      <c:layout>
        <c:manualLayout>
          <c:layoutTarget val="inner"/>
          <c:xMode val="edge"/>
          <c:yMode val="edge"/>
          <c:x val="0.10059330887632621"/>
          <c:y val="0.14631657585759794"/>
          <c:w val="0.86458548019140169"/>
          <c:h val="0.64772127302702365"/>
        </c:manualLayout>
      </c:layout>
      <c:barChart>
        <c:barDir val="col"/>
        <c:grouping val="clustered"/>
        <c:varyColors val="0"/>
        <c:ser>
          <c:idx val="1"/>
          <c:order val="0"/>
          <c:tx>
            <c:strRef>
              <c:f>'Charts - NHS Board (old)'!$Y$18</c:f>
              <c:strCache>
                <c:ptCount val="1"/>
                <c:pt idx="0">
                  <c:v>NHS Ayrshire &amp; Arran</c:v>
                </c:pt>
              </c:strCache>
            </c:strRef>
          </c:tx>
          <c:spPr>
            <a:solidFill>
              <a:srgbClr val="FFFF99"/>
            </a:solidFill>
            <a:ln w="12700">
              <a:solidFill>
                <a:srgbClr val="000000"/>
              </a:solidFill>
              <a:prstDash val="solid"/>
            </a:ln>
          </c:spPr>
          <c:invertIfNegative val="0"/>
          <c:dLbls>
            <c:spPr>
              <a:noFill/>
              <a:ln w="25400">
                <a:noFill/>
              </a:ln>
            </c:spPr>
            <c:txPr>
              <a:bodyPr rot="-5400000" vert="horz"/>
              <a:lstStyle/>
              <a:p>
                <a:pPr algn="ctr">
                  <a:defRPr sz="725" b="0" i="0" u="none" strike="noStrike" baseline="0">
                    <a:solidFill>
                      <a:srgbClr val="000000"/>
                    </a:solidFill>
                    <a:latin typeface="Arial"/>
                    <a:ea typeface="Arial"/>
                    <a:cs typeface="Arial"/>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'Charts - NHS Board (old)'!$R$11:$R$15</c:f>
              <c:numCache>
                <c:formatCode>General</c:formatCode>
                <c:ptCount val="5"/>
                <c:pt idx="0">
                  <c:v>5</c:v>
                </c:pt>
                <c:pt idx="1">
                  <c:v>4</c:v>
                </c:pt>
                <c:pt idx="2">
                  <c:v>3</c:v>
                </c:pt>
                <c:pt idx="3">
                  <c:v>2</c:v>
                </c:pt>
                <c:pt idx="4">
                  <c:v>1</c:v>
                </c:pt>
              </c:numCache>
            </c:numRef>
          </c:cat>
          <c:val>
            <c:numRef>
              <c:f>'Charts - NHS Board (old)'!$Y$19:$Y$23</c:f>
              <c:numCache>
                <c:formatCode>0.0</c:formatCode>
                <c:ptCount val="5"/>
                <c:pt idx="0">
                  <c:v>95.8</c:v>
                </c:pt>
                <c:pt idx="1">
                  <c:v>95.8</c:v>
                </c:pt>
                <c:pt idx="2">
                  <c:v>95.6</c:v>
                </c:pt>
                <c:pt idx="3">
                  <c:v>93.6</c:v>
                </c:pt>
                <c:pt idx="4">
                  <c:v>91.4</c:v>
                </c:pt>
              </c:numCache>
            </c:numRef>
          </c:val>
          <c:extLst>
            <c:ext xmlns:c16="http://schemas.microsoft.com/office/drawing/2014/chart" uri="{C3380CC4-5D6E-409C-BE32-E72D297353CC}">
              <c16:uniqueId val="{00000000-51BD-4EA1-8EA2-5DD1BFC4A798}"/>
            </c:ext>
          </c:extLst>
        </c:ser>
        <c:ser>
          <c:idx val="0"/>
          <c:order val="1"/>
          <c:tx>
            <c:strRef>
              <c:f>'Charts - NHS Board (old)'!$Z$18</c:f>
              <c:strCache>
                <c:ptCount val="1"/>
                <c:pt idx="0">
                  <c:v>Scotland</c:v>
                </c:pt>
              </c:strCache>
            </c:strRef>
          </c:tx>
          <c:spPr>
            <a:solidFill>
              <a:srgbClr val="99CCFF"/>
            </a:solidFill>
            <a:ln w="12700">
              <a:solidFill>
                <a:srgbClr val="000000"/>
              </a:solidFill>
              <a:prstDash val="solid"/>
            </a:ln>
          </c:spPr>
          <c:invertIfNegative val="0"/>
          <c:dLbls>
            <c:spPr>
              <a:noFill/>
              <a:ln w="25400">
                <a:noFill/>
              </a:ln>
            </c:spPr>
            <c:txPr>
              <a:bodyPr rot="-5400000" vert="horz"/>
              <a:lstStyle/>
              <a:p>
                <a:pPr algn="ctr">
                  <a:defRPr sz="725" b="0" i="0" u="none" strike="noStrike" baseline="0">
                    <a:solidFill>
                      <a:srgbClr val="000000"/>
                    </a:solidFill>
                    <a:latin typeface="Arial"/>
                    <a:ea typeface="Arial"/>
                    <a:cs typeface="Arial"/>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'Charts - NHS Board (old)'!$Z$19:$Z$23</c:f>
              <c:numCache>
                <c:formatCode>0.0</c:formatCode>
                <c:ptCount val="5"/>
                <c:pt idx="0">
                  <c:v>90.4</c:v>
                </c:pt>
                <c:pt idx="1">
                  <c:v>91.8</c:v>
                </c:pt>
                <c:pt idx="2">
                  <c:v>93.4</c:v>
                </c:pt>
                <c:pt idx="3">
                  <c:v>95.4</c:v>
                </c:pt>
                <c:pt idx="4">
                  <c:v>95.6</c:v>
                </c:pt>
              </c:numCache>
            </c:numRef>
          </c:val>
          <c:extLst>
            <c:ext xmlns:c16="http://schemas.microsoft.com/office/drawing/2014/chart" uri="{C3380CC4-5D6E-409C-BE32-E72D297353CC}">
              <c16:uniqueId val="{00000001-51BD-4EA1-8EA2-5DD1BFC4A798}"/>
            </c:ext>
          </c:extLst>
        </c:ser>
        <c:dLbls>
          <c:showLegendKey val="0"/>
          <c:showVal val="0"/>
          <c:showCatName val="0"/>
          <c:showSerName val="0"/>
          <c:showPercent val="0"/>
          <c:showBubbleSize val="0"/>
        </c:dLbls>
        <c:gapWidth val="150"/>
        <c:axId val="89127936"/>
        <c:axId val="90326144"/>
      </c:barChart>
      <c:catAx>
        <c:axId val="89127936"/>
        <c:scaling>
          <c:orientation val="minMax"/>
        </c:scaling>
        <c:delete val="0"/>
        <c:axPos val="b"/>
        <c:title>
          <c:tx>
            <c:rich>
              <a:bodyPr/>
              <a:lstStyle/>
              <a:p>
                <a:pPr>
                  <a:defRPr sz="800" b="1" i="0" u="none" strike="noStrike" baseline="0">
                    <a:solidFill>
                      <a:srgbClr val="000000"/>
                    </a:solidFill>
                    <a:latin typeface="Arial"/>
                    <a:ea typeface="Arial"/>
                    <a:cs typeface="Arial"/>
                  </a:defRPr>
                </a:pPr>
                <a:r>
                  <a:rPr lang="en-GB"/>
                  <a:t>SIMD 2012 Quintile</a:t>
                </a:r>
              </a:p>
            </c:rich>
          </c:tx>
          <c:layout>
            <c:manualLayout>
              <c:xMode val="edge"/>
              <c:yMode val="edge"/>
              <c:x val="0.39988962287051327"/>
              <c:y val="0.85158194545709232"/>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90326144"/>
        <c:crosses val="autoZero"/>
        <c:auto val="1"/>
        <c:lblAlgn val="ctr"/>
        <c:lblOffset val="100"/>
        <c:tickLblSkip val="1"/>
        <c:tickMarkSkip val="1"/>
        <c:noMultiLvlLbl val="0"/>
      </c:catAx>
      <c:valAx>
        <c:axId val="90326144"/>
        <c:scaling>
          <c:orientation val="minMax"/>
          <c:max val="100"/>
          <c:min val="75"/>
        </c:scaling>
        <c:delete val="0"/>
        <c:axPos val="l"/>
        <c:majorGridlines>
          <c:spPr>
            <a:ln w="3175">
              <a:solidFill>
                <a:schemeClr val="bg1">
                  <a:lumMod val="75000"/>
                </a:schemeClr>
              </a:solidFill>
              <a:prstDash val="solid"/>
            </a:ln>
          </c:spPr>
        </c:majorGridlines>
        <c:title>
          <c:tx>
            <c:rich>
              <a:bodyPr/>
              <a:lstStyle/>
              <a:p>
                <a:pPr>
                  <a:defRPr sz="800" b="1" i="0" u="none" strike="noStrike" baseline="0">
                    <a:solidFill>
                      <a:srgbClr val="000000"/>
                    </a:solidFill>
                    <a:latin typeface="Arial"/>
                    <a:ea typeface="Arial"/>
                    <a:cs typeface="Arial"/>
                  </a:defRPr>
                </a:pPr>
                <a:r>
                  <a:rPr lang="en-GB"/>
                  <a:t>% Uptake</a:t>
                </a:r>
              </a:p>
            </c:rich>
          </c:tx>
          <c:layout>
            <c:manualLayout>
              <c:xMode val="edge"/>
              <c:yMode val="edge"/>
              <c:x val="5.7025639146682256E-3"/>
              <c:y val="0.37789622265402251"/>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89127936"/>
        <c:crosses val="autoZero"/>
        <c:crossBetween val="between"/>
        <c:majorUnit val="5"/>
      </c:valAx>
      <c:spPr>
        <a:solidFill>
          <a:srgbClr val="FFFFFF"/>
        </a:solidFill>
        <a:ln w="12700">
          <a:noFill/>
          <a:prstDash val="solid"/>
        </a:ln>
      </c:spPr>
    </c:plotArea>
    <c:legend>
      <c:legendPos val="r"/>
      <c:layout>
        <c:manualLayout>
          <c:xMode val="edge"/>
          <c:yMode val="edge"/>
          <c:x val="0.29969502529412284"/>
          <c:y val="0.91532236920081556"/>
          <c:w val="0.46592150654349618"/>
          <c:h val="7.134539890741784E-2"/>
        </c:manualLayout>
      </c:layout>
      <c:overlay val="0"/>
      <c:spPr>
        <a:solidFill>
          <a:srgbClr val="FFFFFF"/>
        </a:solidFill>
        <a:ln w="3175">
          <a:solidFill>
            <a:srgbClr val="000000"/>
          </a:solidFill>
          <a:prstDash val="solid"/>
        </a:ln>
      </c:spPr>
      <c:txPr>
        <a:bodyPr/>
        <a:lstStyle/>
        <a:p>
          <a:pPr>
            <a:defRPr lang="en-GB" sz="700" b="0" i="0" u="none" strike="noStrike" kern="1200"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799" r="0.75000000000000799" t="1" header="0.5" footer="0.5"/>
    <c:pageSetup paperSize="9" orientation="landscape"/>
  </c:printSettings>
  <c:userShapes r:id="rId1"/>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800" b="0" i="0" u="none" strike="noStrike" baseline="0">
                <a:solidFill>
                  <a:srgbClr val="000000"/>
                </a:solidFill>
                <a:latin typeface="Arial"/>
                <a:ea typeface="Arial"/>
                <a:cs typeface="Arial"/>
              </a:defRPr>
            </a:pPr>
            <a:r>
              <a:rPr lang="en-GB" sz="800" b="1" i="0" u="none" strike="noStrike" baseline="0">
                <a:solidFill>
                  <a:srgbClr val="000000"/>
                </a:solidFill>
                <a:latin typeface="Arial"/>
                <a:cs typeface="Arial"/>
              </a:rPr>
              <a:t>PCV</a:t>
            </a:r>
            <a:r>
              <a:rPr lang="en-GB" sz="800" b="1" i="0" u="none" strike="noStrike" baseline="30000">
                <a:solidFill>
                  <a:srgbClr val="000000"/>
                </a:solidFill>
                <a:latin typeface="Arial"/>
                <a:cs typeface="Arial"/>
              </a:rPr>
              <a:t>1</a:t>
            </a:r>
            <a:r>
              <a:rPr lang="en-GB" sz="800" b="1" i="0" u="none" strike="noStrike" baseline="0">
                <a:solidFill>
                  <a:srgbClr val="000000"/>
                </a:solidFill>
                <a:latin typeface="Arial"/>
                <a:cs typeface="Arial"/>
              </a:rPr>
              <a:t> uptake by 12 months by SIMD 2012 quintile</a:t>
            </a:r>
          </a:p>
          <a:p>
            <a:pPr>
              <a:defRPr sz="800" b="0" i="0" u="none" strike="noStrike" baseline="0">
                <a:solidFill>
                  <a:srgbClr val="000000"/>
                </a:solidFill>
                <a:latin typeface="Arial"/>
                <a:ea typeface="Arial"/>
                <a:cs typeface="Arial"/>
              </a:defRPr>
            </a:pPr>
            <a:r>
              <a:rPr lang="en-GB" sz="800" b="1" i="0" u="none" strike="noStrike" baseline="0">
                <a:solidFill>
                  <a:srgbClr val="000000"/>
                </a:solidFill>
                <a:latin typeface="Arial"/>
                <a:cs typeface="Arial"/>
              </a:rPr>
              <a:t>Evaluation period: January to December 2015</a:t>
            </a:r>
          </a:p>
        </c:rich>
      </c:tx>
      <c:overlay val="1"/>
      <c:spPr>
        <a:noFill/>
        <a:ln w="25400">
          <a:noFill/>
        </a:ln>
      </c:spPr>
    </c:title>
    <c:autoTitleDeleted val="0"/>
    <c:plotArea>
      <c:layout>
        <c:manualLayout>
          <c:layoutTarget val="inner"/>
          <c:xMode val="edge"/>
          <c:yMode val="edge"/>
          <c:x val="0.10194186838908458"/>
          <c:y val="0.17001973625093544"/>
          <c:w val="0.87621463067760963"/>
          <c:h val="0.61340296776340153"/>
        </c:manualLayout>
      </c:layout>
      <c:barChart>
        <c:barDir val="col"/>
        <c:grouping val="clustered"/>
        <c:varyColors val="0"/>
        <c:ser>
          <c:idx val="1"/>
          <c:order val="0"/>
          <c:tx>
            <c:strRef>
              <c:f>'Charts - NHS Board (old)'!$Y$10</c:f>
              <c:strCache>
                <c:ptCount val="1"/>
                <c:pt idx="0">
                  <c:v>NHS Ayrshire &amp; Arran</c:v>
                </c:pt>
              </c:strCache>
            </c:strRef>
          </c:tx>
          <c:spPr>
            <a:solidFill>
              <a:srgbClr val="FFFF99"/>
            </a:solidFill>
            <a:ln w="12700">
              <a:solidFill>
                <a:srgbClr val="000000"/>
              </a:solidFill>
              <a:prstDash val="solid"/>
            </a:ln>
          </c:spPr>
          <c:invertIfNegative val="0"/>
          <c:dLbls>
            <c:spPr>
              <a:noFill/>
              <a:ln w="25400">
                <a:noFill/>
              </a:ln>
            </c:spPr>
            <c:txPr>
              <a:bodyPr rot="-5400000" vert="horz"/>
              <a:lstStyle/>
              <a:p>
                <a:pPr algn="ctr">
                  <a:defRPr sz="650" b="0" i="0" u="none" strike="noStrike" baseline="0">
                    <a:solidFill>
                      <a:srgbClr val="000000"/>
                    </a:solidFill>
                    <a:latin typeface="Arial"/>
                    <a:ea typeface="Arial"/>
                    <a:cs typeface="Arial"/>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'Charts - NHS Board (old)'!$R$11:$R$15</c:f>
              <c:numCache>
                <c:formatCode>General</c:formatCode>
                <c:ptCount val="5"/>
                <c:pt idx="0">
                  <c:v>5</c:v>
                </c:pt>
                <c:pt idx="1">
                  <c:v>4</c:v>
                </c:pt>
                <c:pt idx="2">
                  <c:v>3</c:v>
                </c:pt>
                <c:pt idx="3">
                  <c:v>2</c:v>
                </c:pt>
                <c:pt idx="4">
                  <c:v>1</c:v>
                </c:pt>
              </c:numCache>
            </c:numRef>
          </c:cat>
          <c:val>
            <c:numRef>
              <c:f>'Charts - NHS Board (old)'!$Y$11:$Y$15</c:f>
              <c:numCache>
                <c:formatCode>0.0</c:formatCode>
                <c:ptCount val="5"/>
                <c:pt idx="0">
                  <c:v>97.5</c:v>
                </c:pt>
                <c:pt idx="1">
                  <c:v>94.4</c:v>
                </c:pt>
                <c:pt idx="2">
                  <c:v>96.8</c:v>
                </c:pt>
                <c:pt idx="3">
                  <c:v>93</c:v>
                </c:pt>
                <c:pt idx="4">
                  <c:v>91.8</c:v>
                </c:pt>
              </c:numCache>
            </c:numRef>
          </c:val>
          <c:extLst>
            <c:ext xmlns:c16="http://schemas.microsoft.com/office/drawing/2014/chart" uri="{C3380CC4-5D6E-409C-BE32-E72D297353CC}">
              <c16:uniqueId val="{00000000-B3E0-4678-8884-19FF77FBC42C}"/>
            </c:ext>
          </c:extLst>
        </c:ser>
        <c:ser>
          <c:idx val="0"/>
          <c:order val="1"/>
          <c:tx>
            <c:strRef>
              <c:f>'Charts - NHS Board (old)'!$Z$10</c:f>
              <c:strCache>
                <c:ptCount val="1"/>
                <c:pt idx="0">
                  <c:v>Scotland</c:v>
                </c:pt>
              </c:strCache>
            </c:strRef>
          </c:tx>
          <c:spPr>
            <a:solidFill>
              <a:srgbClr val="99CCFF"/>
            </a:solidFill>
            <a:ln w="12700">
              <a:solidFill>
                <a:srgbClr val="000000"/>
              </a:solidFill>
              <a:prstDash val="solid"/>
            </a:ln>
          </c:spPr>
          <c:invertIfNegative val="0"/>
          <c:dLbls>
            <c:spPr>
              <a:noFill/>
              <a:ln w="25400">
                <a:noFill/>
              </a:ln>
            </c:spPr>
            <c:txPr>
              <a:bodyPr rot="-5400000" vert="horz"/>
              <a:lstStyle/>
              <a:p>
                <a:pPr algn="ctr">
                  <a:defRPr sz="650" b="0" i="0" u="none" strike="noStrike" baseline="0">
                    <a:solidFill>
                      <a:srgbClr val="000000"/>
                    </a:solidFill>
                    <a:latin typeface="Arial"/>
                    <a:ea typeface="Arial"/>
                    <a:cs typeface="Arial"/>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'Charts - NHS Board (old)'!$Z$11:$Z$15</c:f>
              <c:numCache>
                <c:formatCode>0.0</c:formatCode>
                <c:ptCount val="5"/>
                <c:pt idx="0">
                  <c:v>90.4</c:v>
                </c:pt>
                <c:pt idx="1">
                  <c:v>91.9</c:v>
                </c:pt>
                <c:pt idx="2">
                  <c:v>93.7</c:v>
                </c:pt>
                <c:pt idx="3">
                  <c:v>94.5</c:v>
                </c:pt>
                <c:pt idx="4">
                  <c:v>95.6</c:v>
                </c:pt>
              </c:numCache>
            </c:numRef>
          </c:val>
          <c:extLst>
            <c:ext xmlns:c16="http://schemas.microsoft.com/office/drawing/2014/chart" uri="{C3380CC4-5D6E-409C-BE32-E72D297353CC}">
              <c16:uniqueId val="{00000001-B3E0-4678-8884-19FF77FBC42C}"/>
            </c:ext>
          </c:extLst>
        </c:ser>
        <c:dLbls>
          <c:showLegendKey val="0"/>
          <c:showVal val="0"/>
          <c:showCatName val="0"/>
          <c:showSerName val="0"/>
          <c:showPercent val="0"/>
          <c:showBubbleSize val="0"/>
        </c:dLbls>
        <c:gapWidth val="150"/>
        <c:axId val="90442368"/>
        <c:axId val="90469120"/>
      </c:barChart>
      <c:catAx>
        <c:axId val="90442368"/>
        <c:scaling>
          <c:orientation val="minMax"/>
        </c:scaling>
        <c:delete val="0"/>
        <c:axPos val="b"/>
        <c:title>
          <c:tx>
            <c:rich>
              <a:bodyPr/>
              <a:lstStyle/>
              <a:p>
                <a:pPr>
                  <a:defRPr sz="800" b="1" i="0" u="none" strike="noStrike" baseline="0">
                    <a:solidFill>
                      <a:srgbClr val="000000"/>
                    </a:solidFill>
                    <a:latin typeface="Arial"/>
                    <a:ea typeface="Arial"/>
                    <a:cs typeface="Arial"/>
                  </a:defRPr>
                </a:pPr>
                <a:r>
                  <a:rPr lang="en-GB"/>
                  <a:t>SIMD  2012 Quintile</a:t>
                </a:r>
              </a:p>
            </c:rich>
          </c:tx>
          <c:layout>
            <c:manualLayout>
              <c:xMode val="edge"/>
              <c:yMode val="edge"/>
              <c:x val="0.39967690060262423"/>
              <c:y val="0.85004382826250591"/>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90469120"/>
        <c:crosses val="autoZero"/>
        <c:auto val="1"/>
        <c:lblAlgn val="ctr"/>
        <c:lblOffset val="100"/>
        <c:tickLblSkip val="1"/>
        <c:tickMarkSkip val="1"/>
        <c:noMultiLvlLbl val="0"/>
      </c:catAx>
      <c:valAx>
        <c:axId val="90469120"/>
        <c:scaling>
          <c:orientation val="minMax"/>
          <c:max val="100"/>
          <c:min val="75"/>
        </c:scaling>
        <c:delete val="0"/>
        <c:axPos val="l"/>
        <c:majorGridlines>
          <c:spPr>
            <a:ln w="3175">
              <a:solidFill>
                <a:schemeClr val="bg1">
                  <a:lumMod val="75000"/>
                </a:schemeClr>
              </a:solidFill>
              <a:prstDash val="solid"/>
            </a:ln>
          </c:spPr>
        </c:majorGridlines>
        <c:title>
          <c:tx>
            <c:rich>
              <a:bodyPr/>
              <a:lstStyle/>
              <a:p>
                <a:pPr>
                  <a:defRPr sz="800" b="1" i="0" u="none" strike="noStrike" baseline="0">
                    <a:solidFill>
                      <a:srgbClr val="000000"/>
                    </a:solidFill>
                    <a:latin typeface="Arial"/>
                    <a:ea typeface="Arial"/>
                    <a:cs typeface="Arial"/>
                  </a:defRPr>
                </a:pPr>
                <a:r>
                  <a:rPr lang="en-GB"/>
                  <a:t>% Uptake</a:t>
                </a:r>
              </a:p>
            </c:rich>
          </c:tx>
          <c:layout>
            <c:manualLayout>
              <c:xMode val="edge"/>
              <c:yMode val="edge"/>
              <c:x val="8.9105033462959227E-3"/>
              <c:y val="0.39503645378292906"/>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90442368"/>
        <c:crosses val="autoZero"/>
        <c:crossBetween val="between"/>
        <c:majorUnit val="5"/>
      </c:valAx>
      <c:spPr>
        <a:solidFill>
          <a:srgbClr val="FFFFFF"/>
        </a:solidFill>
        <a:ln w="12700">
          <a:noFill/>
          <a:prstDash val="solid"/>
        </a:ln>
      </c:spPr>
    </c:plotArea>
    <c:legend>
      <c:legendPos val="r"/>
      <c:layout>
        <c:manualLayout>
          <c:xMode val="edge"/>
          <c:yMode val="edge"/>
          <c:x val="0.30597502773342083"/>
          <c:y val="0.90890866724190134"/>
          <c:w val="0.47141908749944705"/>
          <c:h val="7.623447200205842E-2"/>
        </c:manualLayout>
      </c:layout>
      <c:overlay val="0"/>
      <c:spPr>
        <a:solidFill>
          <a:srgbClr val="FFFFFF"/>
        </a:solidFill>
        <a:ln w="3175">
          <a:solidFill>
            <a:srgbClr val="000000"/>
          </a:solidFill>
          <a:prstDash val="solid"/>
        </a:ln>
      </c:spPr>
      <c:txPr>
        <a:bodyPr/>
        <a:lstStyle/>
        <a:p>
          <a:pPr>
            <a:defRPr lang="en-GB" sz="700" b="0" i="0" u="none" strike="noStrike" kern="1200"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822" r="0.75000000000000822" t="1" header="0.5" footer="0.5"/>
    <c:pageSetup/>
  </c:printSettings>
  <c:userShapes r:id="rId1"/>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800" b="0" i="0" u="none" strike="noStrike" baseline="0">
                <a:solidFill>
                  <a:srgbClr val="000000"/>
                </a:solidFill>
                <a:latin typeface="Arial"/>
                <a:ea typeface="Arial"/>
                <a:cs typeface="Arial"/>
              </a:defRPr>
            </a:pPr>
            <a:r>
              <a:rPr lang="en-GB" sz="800" b="1" i="0" u="none" strike="noStrike" baseline="0">
                <a:solidFill>
                  <a:srgbClr val="000000"/>
                </a:solidFill>
                <a:latin typeface="Arial"/>
                <a:cs typeface="Arial"/>
              </a:rPr>
              <a:t>MMR2</a:t>
            </a:r>
            <a:r>
              <a:rPr lang="en-GB" sz="800" b="1" i="0" u="none" strike="noStrike" baseline="30000">
                <a:solidFill>
                  <a:srgbClr val="000000"/>
                </a:solidFill>
                <a:latin typeface="Arial"/>
                <a:cs typeface="Arial"/>
              </a:rPr>
              <a:t>2</a:t>
            </a:r>
            <a:r>
              <a:rPr lang="en-GB" sz="800" b="1" i="0" u="none" strike="noStrike" baseline="0">
                <a:solidFill>
                  <a:srgbClr val="000000"/>
                </a:solidFill>
                <a:latin typeface="Arial"/>
                <a:cs typeface="Arial"/>
              </a:rPr>
              <a:t> uptake by 5 years by SIMD 2012 quintile</a:t>
            </a:r>
          </a:p>
          <a:p>
            <a:pPr>
              <a:defRPr sz="800" b="0" i="0" u="none" strike="noStrike" baseline="0">
                <a:solidFill>
                  <a:srgbClr val="000000"/>
                </a:solidFill>
                <a:latin typeface="Arial"/>
                <a:ea typeface="Arial"/>
                <a:cs typeface="Arial"/>
              </a:defRPr>
            </a:pPr>
            <a:r>
              <a:rPr lang="en-GB" sz="800" b="1" i="0" u="none" strike="noStrike" baseline="0">
                <a:solidFill>
                  <a:srgbClr val="000000"/>
                </a:solidFill>
                <a:latin typeface="Arial"/>
                <a:cs typeface="Arial"/>
              </a:rPr>
              <a:t>Evaluation period: January to December 2014</a:t>
            </a:r>
          </a:p>
        </c:rich>
      </c:tx>
      <c:overlay val="1"/>
      <c:spPr>
        <a:noFill/>
        <a:ln w="25400">
          <a:noFill/>
        </a:ln>
      </c:spPr>
    </c:title>
    <c:autoTitleDeleted val="0"/>
    <c:plotArea>
      <c:layout>
        <c:manualLayout>
          <c:layoutTarget val="inner"/>
          <c:xMode val="edge"/>
          <c:yMode val="edge"/>
          <c:x val="0.10705621544303191"/>
          <c:y val="0.13719376631959282"/>
          <c:w val="0.87104829837739384"/>
          <c:h val="0.65228267779601545"/>
        </c:manualLayout>
      </c:layout>
      <c:barChart>
        <c:barDir val="col"/>
        <c:grouping val="clustered"/>
        <c:varyColors val="0"/>
        <c:ser>
          <c:idx val="1"/>
          <c:order val="0"/>
          <c:tx>
            <c:strRef>
              <c:f>'Charts - NHS Board (old)'!$Y$18</c:f>
              <c:strCache>
                <c:ptCount val="1"/>
                <c:pt idx="0">
                  <c:v>NHS Ayrshire &amp; Arran</c:v>
                </c:pt>
              </c:strCache>
            </c:strRef>
          </c:tx>
          <c:spPr>
            <a:solidFill>
              <a:srgbClr val="FFFF99"/>
            </a:solidFill>
            <a:ln w="12700">
              <a:solidFill>
                <a:srgbClr val="000000"/>
              </a:solidFill>
              <a:prstDash val="solid"/>
            </a:ln>
          </c:spPr>
          <c:invertIfNegative val="0"/>
          <c:dLbls>
            <c:spPr>
              <a:noFill/>
              <a:ln w="25400">
                <a:noFill/>
              </a:ln>
            </c:spPr>
            <c:txPr>
              <a:bodyPr rot="-5400000" vert="horz"/>
              <a:lstStyle/>
              <a:p>
                <a:pPr algn="ctr">
                  <a:defRPr sz="725" b="0" i="0" u="none" strike="noStrike" baseline="0">
                    <a:solidFill>
                      <a:srgbClr val="000000"/>
                    </a:solidFill>
                    <a:latin typeface="Arial"/>
                    <a:ea typeface="Arial"/>
                    <a:cs typeface="Arial"/>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'Charts - NHS Board (old)'!$R$11:$R$15</c:f>
              <c:numCache>
                <c:formatCode>General</c:formatCode>
                <c:ptCount val="5"/>
                <c:pt idx="0">
                  <c:v>5</c:v>
                </c:pt>
                <c:pt idx="1">
                  <c:v>4</c:v>
                </c:pt>
                <c:pt idx="2">
                  <c:v>3</c:v>
                </c:pt>
                <c:pt idx="3">
                  <c:v>2</c:v>
                </c:pt>
                <c:pt idx="4">
                  <c:v>1</c:v>
                </c:pt>
              </c:numCache>
            </c:numRef>
          </c:cat>
          <c:val>
            <c:numRef>
              <c:f>'Charts - NHS Board (old)'!$AB$19:$AB$23</c:f>
              <c:numCache>
                <c:formatCode>0.0</c:formatCode>
                <c:ptCount val="5"/>
                <c:pt idx="0">
                  <c:v>0</c:v>
                </c:pt>
                <c:pt idx="1">
                  <c:v>0</c:v>
                </c:pt>
                <c:pt idx="2">
                  <c:v>0</c:v>
                </c:pt>
                <c:pt idx="3">
                  <c:v>0</c:v>
                </c:pt>
                <c:pt idx="4">
                  <c:v>0</c:v>
                </c:pt>
              </c:numCache>
            </c:numRef>
          </c:val>
          <c:extLst>
            <c:ext xmlns:c16="http://schemas.microsoft.com/office/drawing/2014/chart" uri="{C3380CC4-5D6E-409C-BE32-E72D297353CC}">
              <c16:uniqueId val="{00000000-B658-4646-B1C3-FDC82F6B363F}"/>
            </c:ext>
          </c:extLst>
        </c:ser>
        <c:ser>
          <c:idx val="0"/>
          <c:order val="1"/>
          <c:tx>
            <c:strRef>
              <c:f>'Charts - NHS Board (old)'!$Z$18</c:f>
              <c:strCache>
                <c:ptCount val="1"/>
                <c:pt idx="0">
                  <c:v>Scotland</c:v>
                </c:pt>
              </c:strCache>
            </c:strRef>
          </c:tx>
          <c:spPr>
            <a:solidFill>
              <a:srgbClr val="99CCFF"/>
            </a:solidFill>
            <a:ln w="12700">
              <a:solidFill>
                <a:srgbClr val="000000"/>
              </a:solidFill>
              <a:prstDash val="solid"/>
            </a:ln>
          </c:spPr>
          <c:invertIfNegative val="0"/>
          <c:dLbls>
            <c:spPr>
              <a:noFill/>
              <a:ln w="25400">
                <a:noFill/>
              </a:ln>
            </c:spPr>
            <c:txPr>
              <a:bodyPr rot="-5400000" vert="horz"/>
              <a:lstStyle/>
              <a:p>
                <a:pPr algn="ctr">
                  <a:defRPr sz="725" b="0" i="0" u="none" strike="noStrike" baseline="0">
                    <a:solidFill>
                      <a:srgbClr val="000000"/>
                    </a:solidFill>
                    <a:latin typeface="Arial"/>
                    <a:ea typeface="Arial"/>
                    <a:cs typeface="Arial"/>
                  </a:defRPr>
                </a:pPr>
                <a:endParaRPr lang="en-US"/>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val>
            <c:numRef>
              <c:f>'Charts - NHS Board (old)'!$AC$19:$AC$23</c:f>
              <c:numCache>
                <c:formatCode>0.0</c:formatCode>
                <c:ptCount val="5"/>
                <c:pt idx="0">
                  <c:v>0</c:v>
                </c:pt>
                <c:pt idx="1">
                  <c:v>0</c:v>
                </c:pt>
                <c:pt idx="2">
                  <c:v>0</c:v>
                </c:pt>
                <c:pt idx="3">
                  <c:v>0</c:v>
                </c:pt>
                <c:pt idx="4">
                  <c:v>0</c:v>
                </c:pt>
              </c:numCache>
            </c:numRef>
          </c:val>
          <c:extLst>
            <c:ext xmlns:c16="http://schemas.microsoft.com/office/drawing/2014/chart" uri="{C3380CC4-5D6E-409C-BE32-E72D297353CC}">
              <c16:uniqueId val="{00000001-B658-4646-B1C3-FDC82F6B363F}"/>
            </c:ext>
          </c:extLst>
        </c:ser>
        <c:dLbls>
          <c:showLegendKey val="0"/>
          <c:showVal val="0"/>
          <c:showCatName val="0"/>
          <c:showSerName val="0"/>
          <c:showPercent val="0"/>
          <c:showBubbleSize val="0"/>
        </c:dLbls>
        <c:gapWidth val="150"/>
        <c:axId val="90376448"/>
        <c:axId val="90390912"/>
      </c:barChart>
      <c:catAx>
        <c:axId val="90376448"/>
        <c:scaling>
          <c:orientation val="minMax"/>
        </c:scaling>
        <c:delete val="0"/>
        <c:axPos val="b"/>
        <c:title>
          <c:tx>
            <c:rich>
              <a:bodyPr/>
              <a:lstStyle/>
              <a:p>
                <a:pPr>
                  <a:defRPr sz="800" b="1" i="0" u="none" strike="noStrike" baseline="0">
                    <a:solidFill>
                      <a:srgbClr val="000000"/>
                    </a:solidFill>
                    <a:latin typeface="Arial"/>
                    <a:ea typeface="Arial"/>
                    <a:cs typeface="Arial"/>
                  </a:defRPr>
                </a:pPr>
                <a:r>
                  <a:rPr lang="en-GB"/>
                  <a:t>SIMD 2012 Quintile</a:t>
                </a:r>
              </a:p>
            </c:rich>
          </c:tx>
          <c:layout>
            <c:manualLayout>
              <c:xMode val="edge"/>
              <c:yMode val="edge"/>
              <c:x val="0.41281524291343885"/>
              <c:y val="0.85158194545709232"/>
            </c:manualLayout>
          </c:layout>
          <c:overlay val="0"/>
          <c:spPr>
            <a:noFill/>
            <a:ln w="25400">
              <a:noFill/>
            </a:ln>
          </c:spPr>
        </c:title>
        <c:numFmt formatCode="General" sourceLinked="1"/>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90390912"/>
        <c:crosses val="autoZero"/>
        <c:auto val="1"/>
        <c:lblAlgn val="ctr"/>
        <c:lblOffset val="100"/>
        <c:tickLblSkip val="1"/>
        <c:tickMarkSkip val="1"/>
        <c:noMultiLvlLbl val="0"/>
      </c:catAx>
      <c:valAx>
        <c:axId val="90390912"/>
        <c:scaling>
          <c:orientation val="minMax"/>
          <c:max val="100"/>
          <c:min val="75"/>
        </c:scaling>
        <c:delete val="0"/>
        <c:axPos val="l"/>
        <c:majorGridlines>
          <c:spPr>
            <a:ln w="3175">
              <a:solidFill>
                <a:schemeClr val="bg1">
                  <a:lumMod val="75000"/>
                </a:schemeClr>
              </a:solidFill>
              <a:prstDash val="solid"/>
            </a:ln>
          </c:spPr>
        </c:majorGridlines>
        <c:title>
          <c:tx>
            <c:rich>
              <a:bodyPr/>
              <a:lstStyle/>
              <a:p>
                <a:pPr>
                  <a:defRPr sz="800" b="1" i="0" u="none" strike="noStrike" baseline="0">
                    <a:solidFill>
                      <a:srgbClr val="000000"/>
                    </a:solidFill>
                    <a:latin typeface="Arial"/>
                    <a:ea typeface="Arial"/>
                    <a:cs typeface="Arial"/>
                  </a:defRPr>
                </a:pPr>
                <a:r>
                  <a:rPr lang="en-GB"/>
                  <a:t>% Uptake</a:t>
                </a:r>
              </a:p>
            </c:rich>
          </c:tx>
          <c:layout>
            <c:manualLayout>
              <c:xMode val="edge"/>
              <c:yMode val="edge"/>
              <c:x val="1.216533862462554E-2"/>
              <c:y val="0.37789622265402251"/>
            </c:manualLayout>
          </c:layout>
          <c:overlay val="0"/>
          <c:spPr>
            <a:noFill/>
            <a:ln w="25400">
              <a:noFill/>
            </a:ln>
          </c:spPr>
        </c:title>
        <c:numFmt formatCode="0" sourceLinked="0"/>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90376448"/>
        <c:crosses val="autoZero"/>
        <c:crossBetween val="between"/>
        <c:majorUnit val="5"/>
      </c:valAx>
      <c:spPr>
        <a:solidFill>
          <a:srgbClr val="FFFFFF"/>
        </a:solidFill>
        <a:ln w="12700">
          <a:noFill/>
          <a:prstDash val="solid"/>
        </a:ln>
      </c:spPr>
    </c:plotArea>
    <c:legend>
      <c:legendPos val="r"/>
      <c:layout>
        <c:manualLayout>
          <c:xMode val="edge"/>
          <c:yMode val="edge"/>
          <c:x val="0.30587024368610438"/>
          <c:y val="0.91532236920081556"/>
          <c:w val="0.47256351447302325"/>
          <c:h val="6.6783994138416417E-2"/>
        </c:manualLayout>
      </c:layout>
      <c:overlay val="0"/>
      <c:spPr>
        <a:solidFill>
          <a:srgbClr val="FFFFFF"/>
        </a:solidFill>
        <a:ln w="3175">
          <a:solidFill>
            <a:srgbClr val="000000"/>
          </a:solidFill>
          <a:prstDash val="solid"/>
        </a:ln>
      </c:spPr>
      <c:txPr>
        <a:bodyPr/>
        <a:lstStyle/>
        <a:p>
          <a:pPr>
            <a:defRPr lang="en-GB" sz="700" b="0" i="0" u="none" strike="noStrike" kern="1200" baseline="0">
              <a:solidFill>
                <a:srgbClr val="000000"/>
              </a:solidFill>
              <a:latin typeface="Arial"/>
              <a:ea typeface="Arial"/>
              <a:cs typeface="Arial"/>
            </a:defRPr>
          </a:pPr>
          <a:endParaRPr lang="en-US"/>
        </a:p>
      </c:txPr>
    </c:legend>
    <c:plotVisOnly val="1"/>
    <c:dispBlanksAs val="gap"/>
    <c:showDLblsOverMax val="0"/>
  </c:chart>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en-US"/>
    </a:p>
  </c:txPr>
  <c:printSettings>
    <c:headerFooter alignWithMargins="0"/>
    <c:pageMargins b="1" l="0.75000000000000822" r="0.75000000000000822" t="1" header="0.5" footer="0.5"/>
    <c:pageSetup paperSize="9" orientation="landscape"/>
  </c:printSettings>
  <c:userShapes r:id="rId1"/>
</c:chartSpace>
</file>

<file path=xl/ctrlProps/ctrlProp1.xml><?xml version="1.0" encoding="utf-8"?>
<formControlPr xmlns="http://schemas.microsoft.com/office/spreadsheetml/2009/9/main" objectType="Drop" dropStyle="combo" dx="16" fmlaLink="$M$4" fmlaRange="'Data lists'!$B$35:$B$44" noThreeD="1" sel="1" val="0"/>
</file>

<file path=xl/ctrlProps/ctrlProp2.xml><?xml version="1.0" encoding="utf-8"?>
<formControlPr xmlns="http://schemas.microsoft.com/office/spreadsheetml/2009/9/main" objectType="Drop" dropStyle="combo" dx="16" fmlaLink="$G$3" fmlaRange="'Data lists'!$B$19:$B$32" noThreeD="1" sel="1" val="0"/>
</file>

<file path=xl/ctrlProps/ctrlProp3.xml><?xml version="1.0" encoding="utf-8"?>
<formControlPr xmlns="http://schemas.microsoft.com/office/spreadsheetml/2009/9/main" objectType="Drop" dropStyle="combo" dx="16" fmlaLink="$N$3" fmlaRange="'Data lists'!$B$35:$B$44" noThreeD="1" sel="1" val="0"/>
</file>

<file path=xl/drawings/_rels/drawing3.xml.rels><?xml version="1.0" encoding="UTF-8" standalone="yes"?>
<Relationships xmlns="http://schemas.openxmlformats.org/package/2006/relationships"><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1" Type="http://schemas.openxmlformats.org/officeDocument/2006/relationships/chart" Target="../charts/chart2.xml"/></Relationships>
</file>

<file path=xl/drawings/_rels/drawing5.xml.rels><?xml version="1.0" encoding="UTF-8" standalone="yes"?>
<Relationships xmlns="http://schemas.openxmlformats.org/package/2006/relationships"><Relationship Id="rId8" Type="http://schemas.openxmlformats.org/officeDocument/2006/relationships/chart" Target="../charts/chart10.xml"/><Relationship Id="rId3" Type="http://schemas.openxmlformats.org/officeDocument/2006/relationships/chart" Target="../charts/chart5.xml"/><Relationship Id="rId7" Type="http://schemas.openxmlformats.org/officeDocument/2006/relationships/chart" Target="../charts/chart9.xml"/><Relationship Id="rId2" Type="http://schemas.openxmlformats.org/officeDocument/2006/relationships/chart" Target="../charts/chart4.xml"/><Relationship Id="rId1" Type="http://schemas.openxmlformats.org/officeDocument/2006/relationships/chart" Target="../charts/chart3.xml"/><Relationship Id="rId6" Type="http://schemas.openxmlformats.org/officeDocument/2006/relationships/chart" Target="../charts/chart8.xml"/><Relationship Id="rId5" Type="http://schemas.openxmlformats.org/officeDocument/2006/relationships/chart" Target="../charts/chart7.xml"/><Relationship Id="rId4" Type="http://schemas.openxmlformats.org/officeDocument/2006/relationships/chart" Target="../charts/chart6.xml"/></Relationships>
</file>

<file path=xl/drawings/_rels/drawing14.xml.rels><?xml version="1.0" encoding="UTF-8" standalone="yes"?>
<Relationships xmlns="http://schemas.openxmlformats.org/package/2006/relationships"><Relationship Id="rId8" Type="http://schemas.openxmlformats.org/officeDocument/2006/relationships/chart" Target="../charts/chart18.xml"/><Relationship Id="rId3" Type="http://schemas.openxmlformats.org/officeDocument/2006/relationships/chart" Target="../charts/chart13.xml"/><Relationship Id="rId7" Type="http://schemas.openxmlformats.org/officeDocument/2006/relationships/chart" Target="../charts/chart17.xml"/><Relationship Id="rId2" Type="http://schemas.openxmlformats.org/officeDocument/2006/relationships/chart" Target="../charts/chart12.xml"/><Relationship Id="rId1" Type="http://schemas.openxmlformats.org/officeDocument/2006/relationships/chart" Target="../charts/chart11.xml"/><Relationship Id="rId6" Type="http://schemas.openxmlformats.org/officeDocument/2006/relationships/chart" Target="../charts/chart16.xml"/><Relationship Id="rId5" Type="http://schemas.openxmlformats.org/officeDocument/2006/relationships/chart" Target="../charts/chart15.xml"/><Relationship Id="rId4" Type="http://schemas.openxmlformats.org/officeDocument/2006/relationships/chart" Target="../charts/chart14.xml"/></Relationships>
</file>

<file path=xl/drawings/_rels/vmlDrawing3.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0</xdr:col>
      <xdr:colOff>66674</xdr:colOff>
      <xdr:row>19</xdr:row>
      <xdr:rowOff>66675</xdr:rowOff>
    </xdr:from>
    <xdr:to>
      <xdr:col>12</xdr:col>
      <xdr:colOff>0</xdr:colOff>
      <xdr:row>24</xdr:row>
      <xdr:rowOff>85725</xdr:rowOff>
    </xdr:to>
    <xdr:sp macro="" textlink="">
      <xdr:nvSpPr>
        <xdr:cNvPr id="2" name="TextBox 1">
          <a:extLst>
            <a:ext uri="{FF2B5EF4-FFF2-40B4-BE49-F238E27FC236}">
              <a16:creationId xmlns:a16="http://schemas.microsoft.com/office/drawing/2014/main" id="{00000000-0008-0000-0000-000002000000}"/>
            </a:ext>
          </a:extLst>
        </xdr:cNvPr>
        <xdr:cNvSpPr txBox="1"/>
      </xdr:nvSpPr>
      <xdr:spPr>
        <a:xfrm>
          <a:off x="66674" y="3076575"/>
          <a:ext cx="9658351" cy="828675"/>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GB" sz="1000" b="1" u="sng">
              <a:solidFill>
                <a:schemeClr val="dk1"/>
              </a:solidFill>
              <a:latin typeface="Arial" pitchFamily="34" charset="0"/>
              <a:ea typeface="+mn-ea"/>
              <a:cs typeface="Arial" pitchFamily="34" charset="0"/>
            </a:rPr>
            <a:t>SIMD charts by NHS Board</a:t>
          </a:r>
          <a:r>
            <a:rPr lang="en-GB" sz="1000" b="1" u="sng" baseline="0">
              <a:solidFill>
                <a:schemeClr val="dk1"/>
              </a:solidFill>
              <a:latin typeface="Arial" pitchFamily="34" charset="0"/>
              <a:ea typeface="+mn-ea"/>
              <a:cs typeface="Arial" pitchFamily="34" charset="0"/>
            </a:rPr>
            <a:t> of treatment</a:t>
          </a:r>
        </a:p>
        <a:p>
          <a:r>
            <a:rPr lang="en-GB" sz="1000">
              <a:solidFill>
                <a:schemeClr val="dk1"/>
              </a:solidFill>
              <a:latin typeface="Arial" pitchFamily="34" charset="0"/>
              <a:ea typeface="+mn-ea"/>
              <a:cs typeface="Arial" pitchFamily="34" charset="0"/>
            </a:rPr>
            <a:t>Please also note that individual macro settings on your computer might cause problems regarding  the dropdown menu for the charts in the SIMD excel file. If you get a macro warning option when you first open the file, please choose</a:t>
          </a:r>
          <a:r>
            <a:rPr lang="en-GB" sz="1000" baseline="0">
              <a:solidFill>
                <a:schemeClr val="dk1"/>
              </a:solidFill>
              <a:latin typeface="Arial" pitchFamily="34" charset="0"/>
              <a:ea typeface="+mn-ea"/>
              <a:cs typeface="Arial" pitchFamily="34" charset="0"/>
            </a:rPr>
            <a:t> the option to </a:t>
          </a:r>
          <a:r>
            <a:rPr lang="en-GB" sz="1000">
              <a:solidFill>
                <a:schemeClr val="dk1"/>
              </a:solidFill>
              <a:latin typeface="Arial" pitchFamily="34" charset="0"/>
              <a:ea typeface="+mn-ea"/>
              <a:cs typeface="Arial" pitchFamily="34" charset="0"/>
            </a:rPr>
            <a:t>enable the content (macros) in the workbook . Alternatively you can change your current security macro settings to “enable all macros”. That should resolve any potential issues with the dropdown menu</a:t>
          </a:r>
          <a:r>
            <a:rPr lang="en-GB" sz="1000" baseline="0">
              <a:solidFill>
                <a:schemeClr val="dk1"/>
              </a:solidFill>
              <a:latin typeface="Arial" pitchFamily="34" charset="0"/>
              <a:ea typeface="+mn-ea"/>
              <a:cs typeface="Arial" pitchFamily="34" charset="0"/>
            </a:rPr>
            <a:t> on the charts.</a:t>
          </a:r>
          <a:endParaRPr lang="en-GB" sz="1000">
            <a:solidFill>
              <a:schemeClr val="dk1"/>
            </a:solidFill>
            <a:latin typeface="Arial" pitchFamily="34" charset="0"/>
            <a:ea typeface="+mn-ea"/>
            <a:cs typeface="Arial" pitchFamily="34" charset="0"/>
          </a:endParaRPr>
        </a:p>
        <a:p>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19049</xdr:colOff>
      <xdr:row>122</xdr:row>
      <xdr:rowOff>88447</xdr:rowOff>
    </xdr:from>
    <xdr:to>
      <xdr:col>15</xdr:col>
      <xdr:colOff>561032</xdr:colOff>
      <xdr:row>134</xdr:row>
      <xdr:rowOff>99218</xdr:rowOff>
    </xdr:to>
    <xdr:sp macro="" textlink="">
      <xdr:nvSpPr>
        <xdr:cNvPr id="4" name="Text 1">
          <a:extLst>
            <a:ext uri="{FF2B5EF4-FFF2-40B4-BE49-F238E27FC236}">
              <a16:creationId xmlns:a16="http://schemas.microsoft.com/office/drawing/2014/main" id="{00000000-0008-0000-0100-000004000000}"/>
            </a:ext>
          </a:extLst>
        </xdr:cNvPr>
        <xdr:cNvSpPr txBox="1">
          <a:spLocks noChangeArrowheads="1"/>
        </xdr:cNvSpPr>
      </xdr:nvSpPr>
      <xdr:spPr bwMode="auto">
        <a:xfrm>
          <a:off x="19049" y="18860635"/>
          <a:ext cx="11310525" cy="1565198"/>
        </a:xfrm>
        <a:prstGeom prst="rect">
          <a:avLst/>
        </a:prstGeom>
        <a:noFill/>
        <a:ln w="9525">
          <a:solidFill>
            <a:schemeClr val="tx1"/>
          </a:solidFill>
          <a:miter lim="800000"/>
          <a:headEnd/>
          <a:tailEnd/>
        </a:ln>
      </xdr:spPr>
      <xdr:txBody>
        <a:bodyPr vertOverflow="clip" wrap="square" lIns="27432" tIns="22860" rIns="0" bIns="0" anchor="t" upright="1"/>
        <a:lstStyle/>
        <a:p>
          <a:pPr algn="l" rtl="0">
            <a:defRPr sz="1000"/>
          </a:pPr>
          <a:r>
            <a:rPr lang="en-GB" sz="900" b="1" i="0" u="sng" strike="noStrike" baseline="0">
              <a:solidFill>
                <a:srgbClr val="000000"/>
              </a:solidFill>
              <a:latin typeface="Arial"/>
              <a:cs typeface="Arial"/>
            </a:rPr>
            <a:t>Key: </a:t>
          </a:r>
          <a:endParaRPr lang="en-GB" sz="900" b="0" i="0" u="none" strike="noStrike" baseline="0">
            <a:solidFill>
              <a:srgbClr val="000000"/>
            </a:solidFill>
            <a:latin typeface="Arial"/>
            <a:ea typeface="+mn-ea"/>
            <a:cs typeface="Arial"/>
          </a:endParaRPr>
        </a:p>
        <a:p>
          <a:pPr rtl="0" fontAlgn="base"/>
          <a:r>
            <a:rPr lang="en-GB" sz="900" b="1" i="0" baseline="0">
              <a:latin typeface="Arial" pitchFamily="34" charset="0"/>
              <a:ea typeface="+mn-ea"/>
              <a:cs typeface="Arial" pitchFamily="34" charset="0"/>
            </a:rPr>
            <a:t>6-in-1 </a:t>
          </a:r>
          <a:r>
            <a:rPr lang="en-GB" sz="900" b="0" i="0" baseline="0">
              <a:latin typeface="Arial" pitchFamily="34" charset="0"/>
              <a:ea typeface="+mn-ea"/>
              <a:cs typeface="Arial" pitchFamily="34" charset="0"/>
            </a:rPr>
            <a:t>= The 6-in-1 vaccine (3 doses) protects against diphtheria, tetanus, pertussis, polio, Haemophilus influenzae type b (Hib) and Hepatitis B. </a:t>
          </a:r>
          <a:endParaRPr lang="en-GB" sz="900">
            <a:latin typeface="Arial" pitchFamily="34" charset="0"/>
            <a:cs typeface="Arial" pitchFamily="34" charset="0"/>
          </a:endParaRPr>
        </a:p>
        <a:p>
          <a:pPr rtl="0" fontAlgn="base"/>
          <a:r>
            <a:rPr lang="en-GB" sz="900" b="1" i="0" u="none" strike="noStrike" baseline="0">
              <a:solidFill>
                <a:srgbClr val="000000"/>
              </a:solidFill>
              <a:latin typeface="Arial"/>
              <a:cs typeface="Arial"/>
            </a:rPr>
            <a:t>PCV = </a:t>
          </a:r>
          <a:r>
            <a:rPr lang="en-GB" sz="900" b="0" i="0" baseline="0">
              <a:effectLst/>
              <a:latin typeface="Arial" panose="020B0604020202020204" pitchFamily="34" charset="0"/>
              <a:ea typeface="+mn-ea"/>
              <a:cs typeface="Arial" panose="020B0604020202020204" pitchFamily="34" charset="0"/>
            </a:rPr>
            <a:t>Pneumococcal conjugate vaccine (1 dose after 12 weeks)</a:t>
          </a:r>
          <a:endParaRPr lang="en-GB" sz="900">
            <a:effectLst/>
            <a:latin typeface="Arial" panose="020B0604020202020204" pitchFamily="34" charset="0"/>
            <a:cs typeface="Arial" panose="020B0604020202020204" pitchFamily="34" charset="0"/>
          </a:endParaRPr>
        </a:p>
        <a:p>
          <a:pPr marL="0" marR="0" indent="0" algn="l" defTabSz="914400" rtl="0" eaLnBrk="1" fontAlgn="auto" latinLnBrk="0" hangingPunct="1">
            <a:lnSpc>
              <a:spcPct val="100000"/>
            </a:lnSpc>
            <a:spcBef>
              <a:spcPts val="0"/>
            </a:spcBef>
            <a:spcAft>
              <a:spcPts val="0"/>
            </a:spcAft>
            <a:buClrTx/>
            <a:buSzTx/>
            <a:buFontTx/>
            <a:buNone/>
            <a:tabLst/>
            <a:defRPr sz="1000"/>
          </a:pPr>
          <a:r>
            <a:rPr lang="en-GB" sz="900" b="1" i="0" baseline="0">
              <a:latin typeface="Arial" pitchFamily="34" charset="0"/>
              <a:ea typeface="+mn-ea"/>
              <a:cs typeface="Arial" pitchFamily="34" charset="0"/>
            </a:rPr>
            <a:t>Rotavirus</a:t>
          </a:r>
          <a:r>
            <a:rPr lang="en-GB" sz="900" b="0" i="0" baseline="0">
              <a:latin typeface="Arial" pitchFamily="34" charset="0"/>
              <a:ea typeface="+mn-ea"/>
              <a:cs typeface="Arial" pitchFamily="34" charset="0"/>
            </a:rPr>
            <a:t> = Rotavirus vaccine (2 doses under 24 weeks).</a:t>
          </a:r>
          <a:endParaRPr lang="en-GB" sz="900" b="0" i="0" u="none" strike="noStrike" baseline="0">
            <a:solidFill>
              <a:srgbClr val="000000"/>
            </a:solidFill>
            <a:latin typeface="Arial"/>
            <a:cs typeface="Arial"/>
          </a:endParaRPr>
        </a:p>
        <a:p>
          <a:pPr marL="0" marR="0" indent="0" algn="l" defTabSz="914400" rtl="0" eaLnBrk="1" fontAlgn="auto" latinLnBrk="0" hangingPunct="1">
            <a:lnSpc>
              <a:spcPct val="100000"/>
            </a:lnSpc>
            <a:spcBef>
              <a:spcPts val="0"/>
            </a:spcBef>
            <a:spcAft>
              <a:spcPts val="0"/>
            </a:spcAft>
            <a:buClrTx/>
            <a:buSzTx/>
            <a:buFontTx/>
            <a:buNone/>
            <a:tabLst/>
            <a:defRPr sz="1000"/>
          </a:pPr>
          <a:r>
            <a:rPr lang="en-GB" sz="900" b="1" i="0" baseline="0">
              <a:latin typeface="Arial" pitchFamily="34" charset="0"/>
              <a:ea typeface="+mn-ea"/>
              <a:cs typeface="Arial" pitchFamily="34" charset="0"/>
            </a:rPr>
            <a:t>MenB = </a:t>
          </a:r>
          <a:r>
            <a:rPr lang="en-GB" sz="900" b="0" i="0" baseline="0">
              <a:latin typeface="Arial" pitchFamily="34" charset="0"/>
              <a:ea typeface="+mn-ea"/>
              <a:cs typeface="Arial" pitchFamily="34" charset="0"/>
            </a:rPr>
            <a:t>Meningococcal serogroup B vaccine (2 doses under 12 months ).</a:t>
          </a:r>
          <a:endParaRPr lang="en-GB" sz="1000" b="1" i="0" baseline="0">
            <a:latin typeface="Arial" pitchFamily="34" charset="0"/>
            <a:ea typeface="+mn-ea"/>
            <a:cs typeface="Arial" pitchFamily="34" charset="0"/>
          </a:endParaRPr>
        </a:p>
        <a:p>
          <a:pPr rtl="0"/>
          <a:r>
            <a:rPr lang="en-GB" sz="900" b="1" i="0" u="none" strike="noStrike" baseline="0">
              <a:solidFill>
                <a:srgbClr val="000000"/>
              </a:solidFill>
              <a:latin typeface="Arial"/>
              <a:ea typeface="+mn-ea"/>
              <a:cs typeface="Arial"/>
            </a:rPr>
            <a:t>MMR1</a:t>
          </a:r>
          <a:r>
            <a:rPr lang="en-GB" sz="900" b="0" i="0" u="none" strike="noStrike" baseline="0">
              <a:solidFill>
                <a:srgbClr val="000000"/>
              </a:solidFill>
              <a:latin typeface="Arial"/>
              <a:ea typeface="+mn-ea"/>
              <a:cs typeface="Arial"/>
            </a:rPr>
            <a:t> = Measles, mumps, and rubella vaccine (1 dose after 12 months).</a:t>
          </a:r>
        </a:p>
        <a:p>
          <a:pPr rtl="0" fontAlgn="base"/>
          <a:r>
            <a:rPr lang="en-GB" sz="900" b="1" i="0" u="none" strike="noStrike" baseline="0">
              <a:solidFill>
                <a:srgbClr val="000000"/>
              </a:solidFill>
              <a:latin typeface="Arial"/>
              <a:ea typeface="+mn-ea"/>
              <a:cs typeface="Arial"/>
            </a:rPr>
            <a:t>Hib/MenC </a:t>
          </a:r>
          <a:r>
            <a:rPr lang="en-GB" sz="900" b="0" i="0" u="none" strike="noStrike" baseline="0">
              <a:solidFill>
                <a:srgbClr val="000000"/>
              </a:solidFill>
              <a:latin typeface="Arial"/>
              <a:ea typeface="+mn-ea"/>
              <a:cs typeface="Arial"/>
            </a:rPr>
            <a:t>= Hib/MenC Booster (1 dose after 12 months).</a:t>
          </a:r>
        </a:p>
        <a:p>
          <a:pPr rtl="0"/>
          <a:r>
            <a:rPr lang="en-GB" sz="900" b="1" i="0" u="none" strike="noStrike" baseline="0">
              <a:solidFill>
                <a:srgbClr val="000000"/>
              </a:solidFill>
              <a:latin typeface="Arial"/>
              <a:ea typeface="+mn-ea"/>
              <a:cs typeface="Arial"/>
            </a:rPr>
            <a:t>PCVB</a:t>
          </a:r>
          <a:r>
            <a:rPr lang="en-GB" sz="900" b="0" i="0" u="none" strike="noStrike" baseline="0">
              <a:solidFill>
                <a:srgbClr val="000000"/>
              </a:solidFill>
              <a:latin typeface="Arial"/>
              <a:ea typeface="+mn-ea"/>
              <a:cs typeface="Arial"/>
            </a:rPr>
            <a:t> = Pneumococcal conjugate vaccine booster (1 dose after 12 months).</a:t>
          </a:r>
        </a:p>
        <a:p>
          <a:pPr rtl="0" eaLnBrk="1" fontAlgn="auto" latinLnBrk="0" hangingPunct="1"/>
          <a:r>
            <a:rPr lang="en-GB" sz="900" b="1" i="0" baseline="0">
              <a:latin typeface="Arial" pitchFamily="34" charset="0"/>
              <a:ea typeface="+mn-ea"/>
              <a:cs typeface="Arial" pitchFamily="34" charset="0"/>
            </a:rPr>
            <a:t>MenB (Booster) </a:t>
          </a:r>
          <a:r>
            <a:rPr lang="en-GB" sz="900" b="0" i="0" baseline="0">
              <a:latin typeface="Arial" pitchFamily="34" charset="0"/>
              <a:ea typeface="+mn-ea"/>
              <a:cs typeface="Arial" pitchFamily="34" charset="0"/>
            </a:rPr>
            <a:t>= Meningococcal serogroup B vaccine (3 doses before 24 months of which one after 12 months, or 2 doses of which both after 12 months).</a:t>
          </a:r>
        </a:p>
        <a:p>
          <a:pPr rtl="0" fontAlgn="base"/>
          <a:r>
            <a:rPr lang="en-GB" sz="900" b="1" i="0" baseline="0">
              <a:effectLst/>
              <a:latin typeface="Arial" panose="020B0604020202020204" pitchFamily="34" charset="0"/>
              <a:ea typeface="+mn-ea"/>
              <a:cs typeface="Arial" panose="020B0604020202020204" pitchFamily="34" charset="0"/>
            </a:rPr>
            <a:t>4-in-1 </a:t>
          </a:r>
          <a:r>
            <a:rPr lang="en-GB" sz="900" b="0" i="0" baseline="0">
              <a:effectLst/>
              <a:latin typeface="Arial" panose="020B0604020202020204" pitchFamily="34" charset="0"/>
              <a:ea typeface="+mn-ea"/>
              <a:cs typeface="Arial" panose="020B0604020202020204" pitchFamily="34" charset="0"/>
            </a:rPr>
            <a:t>= The 4-in-1 vaccine provides the booster dose (4th dose) of protection against diphtheria, tetanus, pertussis and polio.</a:t>
          </a:r>
          <a:endParaRPr lang="en-GB" sz="900">
            <a:effectLst/>
            <a:latin typeface="Arial" panose="020B0604020202020204" pitchFamily="34" charset="0"/>
            <a:cs typeface="Arial" panose="020B0604020202020204" pitchFamily="34" charset="0"/>
          </a:endParaRPr>
        </a:p>
        <a:p>
          <a:pPr rtl="0"/>
          <a:r>
            <a:rPr lang="en-GB" sz="900" b="1" i="0" baseline="0">
              <a:effectLst/>
              <a:latin typeface="Arial" panose="020B0604020202020204" pitchFamily="34" charset="0"/>
              <a:ea typeface="+mn-ea"/>
              <a:cs typeface="Arial" panose="020B0604020202020204" pitchFamily="34" charset="0"/>
            </a:rPr>
            <a:t>MMR2 </a:t>
          </a:r>
          <a:r>
            <a:rPr lang="en-GB" sz="900" b="0" i="0" baseline="0">
              <a:effectLst/>
              <a:latin typeface="Arial" panose="020B0604020202020204" pitchFamily="34" charset="0"/>
              <a:ea typeface="+mn-ea"/>
              <a:cs typeface="Arial" panose="020B0604020202020204" pitchFamily="34" charset="0"/>
            </a:rPr>
            <a:t>= Measles, mumps, and rubella vaccine (2nd dose).</a:t>
          </a:r>
          <a:endParaRPr lang="en-GB" sz="900">
            <a:effectLst/>
            <a:latin typeface="Arial" panose="020B0604020202020204" pitchFamily="34" charset="0"/>
            <a:cs typeface="Arial" panose="020B0604020202020204" pitchFamily="34" charset="0"/>
          </a:endParaRPr>
        </a:p>
        <a:p>
          <a:pPr rtl="0" eaLnBrk="1" fontAlgn="auto" latinLnBrk="0" hangingPunct="1"/>
          <a:endParaRPr lang="en-GB" sz="900">
            <a:latin typeface="Arial" pitchFamily="34" charset="0"/>
            <a:cs typeface="Arial" pitchFamily="34" charset="0"/>
          </a:endParaRPr>
        </a:p>
        <a:p>
          <a:pPr algn="l" rtl="0">
            <a:defRPr sz="1000"/>
          </a:pPr>
          <a:endParaRPr lang="en-GB" sz="900" b="1" i="0" u="none" strike="noStrike" baseline="0">
            <a:solidFill>
              <a:srgbClr val="000000"/>
            </a:solidFill>
            <a:latin typeface="Arial"/>
            <a:cs typeface="Arial"/>
          </a:endParaRPr>
        </a:p>
        <a:p>
          <a:pPr algn="l" rtl="0">
            <a:defRPr sz="1000"/>
          </a:pPr>
          <a:endParaRPr lang="en-GB" sz="900" b="0" i="0" u="none" strike="noStrike" baseline="0">
            <a:solidFill>
              <a:srgbClr val="000000"/>
            </a:solidFill>
            <a:latin typeface="Arial"/>
            <a:cs typeface="Arial"/>
          </a:endParaRPr>
        </a:p>
      </xdr:txBody>
    </xdr:sp>
    <xdr:clientData/>
  </xdr:twoCellAnchor>
  <xdr:twoCellAnchor editAs="oneCell">
    <xdr:from>
      <xdr:col>0</xdr:col>
      <xdr:colOff>0</xdr:colOff>
      <xdr:row>116</xdr:row>
      <xdr:rowOff>0</xdr:rowOff>
    </xdr:from>
    <xdr:to>
      <xdr:col>15</xdr:col>
      <xdr:colOff>580082</xdr:colOff>
      <xdr:row>122</xdr:row>
      <xdr:rowOff>76200</xdr:rowOff>
    </xdr:to>
    <xdr:sp macro="" textlink="">
      <xdr:nvSpPr>
        <xdr:cNvPr id="5" name="Text 1">
          <a:extLst>
            <a:ext uri="{FF2B5EF4-FFF2-40B4-BE49-F238E27FC236}">
              <a16:creationId xmlns:a16="http://schemas.microsoft.com/office/drawing/2014/main" id="{00000000-0008-0000-0100-000005000000}"/>
            </a:ext>
          </a:extLst>
        </xdr:cNvPr>
        <xdr:cNvSpPr txBox="1">
          <a:spLocks noChangeArrowheads="1"/>
        </xdr:cNvSpPr>
      </xdr:nvSpPr>
      <xdr:spPr bwMode="auto">
        <a:xfrm>
          <a:off x="0" y="18316575"/>
          <a:ext cx="11390957" cy="942975"/>
        </a:xfrm>
        <a:prstGeom prst="rect">
          <a:avLst/>
        </a:prstGeom>
        <a:noFill/>
        <a:ln w="9525">
          <a:noFill/>
          <a:miter lim="800000"/>
          <a:headEnd/>
          <a:tailEnd/>
        </a:ln>
      </xdr:spPr>
      <xdr:txBody>
        <a:bodyPr vertOverflow="clip" wrap="square" lIns="27432" tIns="22860" rIns="0" bIns="0" anchor="t" upright="1"/>
        <a:lstStyle/>
        <a:p>
          <a:pPr algn="l" rtl="0">
            <a:defRPr sz="1000"/>
          </a:pPr>
          <a:r>
            <a:rPr lang="en-GB" sz="900" b="0" i="0" u="none" strike="noStrike" baseline="0">
              <a:solidFill>
                <a:srgbClr val="000000"/>
              </a:solidFill>
              <a:latin typeface="Arial"/>
              <a:cs typeface="Arial"/>
            </a:rPr>
            <a:t>1. NHS Board of treatment based on the boundaries as at 1 April 2019. Due to the reconfiguration of NHS Board boundaries, a small proportion of records on SIRS do not reflect the current configuration of NHS Boards. In these instances, children have been assigned to an NHS Board of treatment based on their home postcode. Children are usually immunised in the NHS Board where they live. There are a small number of records that do not have a postcode recorded and therefore the NHS Board is unknown.</a:t>
          </a:r>
        </a:p>
        <a:p>
          <a:pPr algn="l" rtl="0">
            <a:defRPr sz="1000"/>
          </a:pPr>
          <a:r>
            <a:rPr lang="en-GB" sz="900" b="0" i="0" u="none" strike="noStrike" baseline="0">
              <a:solidFill>
                <a:srgbClr val="000000"/>
              </a:solidFill>
              <a:latin typeface="Arial"/>
              <a:cs typeface="Arial"/>
            </a:rPr>
            <a:t>2. Scottish Index of Multiple Deprivation (SIMD) 2020v2 (Scotland level) quintile (population-weighted). This is derived from home postcode.There are a small number of records where it is not possible to derive a SIMD quintile from the postcode recorded. This category is labelled as 'SIMD unknown' in the table.</a:t>
          </a:r>
        </a:p>
        <a:p>
          <a:pPr algn="l" rtl="0">
            <a:defRPr sz="1000"/>
          </a:pPr>
          <a:r>
            <a:rPr lang="en-GB" sz="900" b="0" i="0" u="none" strike="noStrike" baseline="0">
              <a:solidFill>
                <a:srgbClr val="000000"/>
              </a:solidFill>
              <a:latin typeface="Arial"/>
              <a:ea typeface="+mn-ea"/>
              <a:cs typeface="Arial"/>
            </a:rPr>
            <a:t> </a:t>
          </a:r>
        </a:p>
        <a:p>
          <a:pPr algn="l" rtl="0">
            <a:defRPr sz="1000"/>
          </a:pPr>
          <a:endParaRPr lang="en-GB" sz="800" b="0" i="0" u="none" strike="noStrike" baseline="0">
            <a:solidFill>
              <a:srgbClr val="000000"/>
            </a:solidFill>
            <a:latin typeface="Arial"/>
            <a:ea typeface="+mn-ea"/>
            <a:cs typeface="Aria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1</xdr:colOff>
      <xdr:row>5</xdr:row>
      <xdr:rowOff>38100</xdr:rowOff>
    </xdr:from>
    <xdr:to>
      <xdr:col>12</xdr:col>
      <xdr:colOff>612601</xdr:colOff>
      <xdr:row>29</xdr:row>
      <xdr:rowOff>83322</xdr:rowOff>
    </xdr:to>
    <xdr:graphicFrame macro="">
      <xdr:nvGraphicFramePr>
        <xdr:cNvPr id="3" name="Chart 1">
          <a:extLst>
            <a:ext uri="{FF2B5EF4-FFF2-40B4-BE49-F238E27FC236}">
              <a16:creationId xmlns:a16="http://schemas.microsoft.com/office/drawing/2014/main" id="{00000000-0008-0000-02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3</xdr:col>
      <xdr:colOff>47625</xdr:colOff>
      <xdr:row>22</xdr:row>
      <xdr:rowOff>85725</xdr:rowOff>
    </xdr:from>
    <xdr:to>
      <xdr:col>3</xdr:col>
      <xdr:colOff>459593</xdr:colOff>
      <xdr:row>25</xdr:row>
      <xdr:rowOff>111532</xdr:rowOff>
    </xdr:to>
    <xdr:grpSp>
      <xdr:nvGrpSpPr>
        <xdr:cNvPr id="4" name="Group 3">
          <a:extLst>
            <a:ext uri="{FF2B5EF4-FFF2-40B4-BE49-F238E27FC236}">
              <a16:creationId xmlns:a16="http://schemas.microsoft.com/office/drawing/2014/main" id="{00000000-0008-0000-0200-000004000000}"/>
            </a:ext>
          </a:extLst>
        </xdr:cNvPr>
        <xdr:cNvGrpSpPr/>
      </xdr:nvGrpSpPr>
      <xdr:grpSpPr>
        <a:xfrm>
          <a:off x="1384860" y="4523254"/>
          <a:ext cx="411968" cy="563690"/>
          <a:chOff x="95250" y="0"/>
          <a:chExt cx="411964" cy="597307"/>
        </a:xfrm>
      </xdr:grpSpPr>
      <xdr:sp macro="" textlink="">
        <xdr:nvSpPr>
          <xdr:cNvPr id="5" name="Rectangle 4">
            <a:extLst>
              <a:ext uri="{FF2B5EF4-FFF2-40B4-BE49-F238E27FC236}">
                <a16:creationId xmlns:a16="http://schemas.microsoft.com/office/drawing/2014/main" id="{00000000-0008-0000-0200-000005000000}"/>
              </a:ext>
            </a:extLst>
          </xdr:cNvPr>
          <xdr:cNvSpPr/>
        </xdr:nvSpPr>
        <xdr:spPr bwMode="auto">
          <a:xfrm>
            <a:off x="247614" y="0"/>
            <a:ext cx="161901" cy="416326"/>
          </a:xfrm>
          <a:prstGeom prst="rect">
            <a:avLst/>
          </a:prstGeom>
          <a:solidFill>
            <a:srgbClr val="FFFFFF"/>
          </a:solidFill>
          <a:ln w="9525" cap="flat" cmpd="sng" algn="ctr">
            <a:noFill/>
            <a:prstDash val="solid"/>
            <a:round/>
            <a:headEnd type="none" w="med" len="med"/>
            <a:tailEnd type="none" w="med" len="med"/>
          </a:ln>
          <a:effectLst/>
        </xdr:spPr>
        <xdr:txBody>
          <a:bodyPr wrap="square" lIns="18288" tIns="0" rIns="0" bIns="0" upright="1"/>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endParaRPr lang="en-US"/>
          </a:p>
        </xdr:txBody>
      </xdr:sp>
      <xdr:sp macro="" textlink="">
        <xdr:nvSpPr>
          <xdr:cNvPr id="6" name="Rectangle 5">
            <a:extLst>
              <a:ext uri="{FF2B5EF4-FFF2-40B4-BE49-F238E27FC236}">
                <a16:creationId xmlns:a16="http://schemas.microsoft.com/office/drawing/2014/main" id="{00000000-0008-0000-0200-000006000000}"/>
              </a:ext>
            </a:extLst>
          </xdr:cNvPr>
          <xdr:cNvSpPr/>
        </xdr:nvSpPr>
        <xdr:spPr bwMode="auto">
          <a:xfrm>
            <a:off x="95250" y="349650"/>
            <a:ext cx="238123" cy="247657"/>
          </a:xfrm>
          <a:prstGeom prst="rect">
            <a:avLst/>
          </a:prstGeom>
          <a:solidFill>
            <a:srgbClr val="FFFFFF"/>
          </a:solidFill>
          <a:ln w="9525" cap="flat" cmpd="sng" algn="ctr">
            <a:noFill/>
            <a:prstDash val="solid"/>
            <a:round/>
            <a:headEnd type="none" w="med" len="med"/>
            <a:tailEnd type="none" w="med" len="med"/>
          </a:ln>
          <a:effectLst/>
        </xdr:spPr>
        <xdr:txBody>
          <a:bodyPr wrap="square" lIns="18288" tIns="0" rIns="0" bIns="0" anchor="ctr" upright="1"/>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en-US" sz="1000" b="0">
                <a:latin typeface="Arial" pitchFamily="34" charset="0"/>
                <a:cs typeface="Arial" pitchFamily="34" charset="0"/>
              </a:rPr>
              <a:t>0</a:t>
            </a:r>
          </a:p>
        </xdr:txBody>
      </xdr:sp>
      <xdr:sp macro="" textlink="">
        <xdr:nvSpPr>
          <xdr:cNvPr id="7" name="Elbow Connector 6">
            <a:extLst>
              <a:ext uri="{FF2B5EF4-FFF2-40B4-BE49-F238E27FC236}">
                <a16:creationId xmlns:a16="http://schemas.microsoft.com/office/drawing/2014/main" id="{00000000-0008-0000-0200-000007000000}"/>
              </a:ext>
            </a:extLst>
          </xdr:cNvPr>
          <xdr:cNvSpPr/>
        </xdr:nvSpPr>
        <xdr:spPr bwMode="auto">
          <a:xfrm rot="2700000" flipH="1" flipV="1">
            <a:off x="201682" y="58662"/>
            <a:ext cx="305559" cy="305504"/>
          </a:xfrm>
          <a:prstGeom prst="bentConnector3">
            <a:avLst>
              <a:gd name="adj1" fmla="val 50000"/>
            </a:avLst>
          </a:prstGeom>
          <a:solidFill>
            <a:srgbClr val="FFFFFF"/>
          </a:solidFill>
          <a:ln w="3175" cap="flat" cmpd="sng" algn="ctr">
            <a:solidFill>
              <a:sysClr val="windowText" lastClr="000000"/>
            </a:solidFill>
            <a:prstDash val="solid"/>
            <a:round/>
            <a:headEnd type="none" w="med" len="med"/>
            <a:tailEnd type="none" w="med" len="med"/>
          </a:ln>
          <a:effectLst/>
        </xdr:spPr>
        <xdr:txBody>
          <a:bodyPr wrap="square" lIns="18288" tIns="0" rIns="0" bIns="0" upright="1"/>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endParaRPr lang="en-US"/>
          </a:p>
        </xdr:txBody>
      </xdr:sp>
    </xdr:grpSp>
    <xdr:clientData/>
  </xdr:twoCellAnchor>
  <mc:AlternateContent xmlns:mc="http://schemas.openxmlformats.org/markup-compatibility/2006">
    <mc:Choice xmlns:a14="http://schemas.microsoft.com/office/drawing/2010/main" Requires="a14">
      <xdr:twoCellAnchor editAs="oneCell">
        <xdr:from>
          <xdr:col>3</xdr:col>
          <xdr:colOff>209550</xdr:colOff>
          <xdr:row>1</xdr:row>
          <xdr:rowOff>171450</xdr:rowOff>
        </xdr:from>
        <xdr:to>
          <xdr:col>6</xdr:col>
          <xdr:colOff>165100</xdr:colOff>
          <xdr:row>3</xdr:row>
          <xdr:rowOff>31750</xdr:rowOff>
        </xdr:to>
        <xdr:sp macro="" textlink="">
          <xdr:nvSpPr>
            <xdr:cNvPr id="20481" name="Drop Down 1" hidden="1">
              <a:extLst>
                <a:ext uri="{63B3BB69-23CF-44E3-9099-C40C66FF867C}">
                  <a14:compatExt spid="_x0000_s20481"/>
                </a:ext>
                <a:ext uri="{FF2B5EF4-FFF2-40B4-BE49-F238E27FC236}">
                  <a16:creationId xmlns:a16="http://schemas.microsoft.com/office/drawing/2014/main" id="{00000000-0008-0000-0200-0000015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xdr:twoCellAnchor>
    <xdr:from>
      <xdr:col>0</xdr:col>
      <xdr:colOff>238123</xdr:colOff>
      <xdr:row>5</xdr:row>
      <xdr:rowOff>47623</xdr:rowOff>
    </xdr:from>
    <xdr:to>
      <xdr:col>12</xdr:col>
      <xdr:colOff>373645</xdr:colOff>
      <xdr:row>33</xdr:row>
      <xdr:rowOff>40253</xdr:rowOff>
    </xdr:to>
    <xdr:graphicFrame macro="">
      <xdr:nvGraphicFramePr>
        <xdr:cNvPr id="3" name="Chart 2">
          <a:extLst>
            <a:ext uri="{FF2B5EF4-FFF2-40B4-BE49-F238E27FC236}">
              <a16:creationId xmlns:a16="http://schemas.microsoft.com/office/drawing/2014/main" id="{00000000-0008-0000-03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3</xdr:col>
      <xdr:colOff>123825</xdr:colOff>
      <xdr:row>24</xdr:row>
      <xdr:rowOff>114300</xdr:rowOff>
    </xdr:from>
    <xdr:to>
      <xdr:col>4</xdr:col>
      <xdr:colOff>2393</xdr:colOff>
      <xdr:row>28</xdr:row>
      <xdr:rowOff>140107</xdr:rowOff>
    </xdr:to>
    <xdr:grpSp>
      <xdr:nvGrpSpPr>
        <xdr:cNvPr id="4" name="Group 3">
          <a:extLst>
            <a:ext uri="{FF2B5EF4-FFF2-40B4-BE49-F238E27FC236}">
              <a16:creationId xmlns:a16="http://schemas.microsoft.com/office/drawing/2014/main" id="{00000000-0008-0000-0300-000004000000}"/>
            </a:ext>
          </a:extLst>
        </xdr:cNvPr>
        <xdr:cNvGrpSpPr/>
      </xdr:nvGrpSpPr>
      <xdr:grpSpPr>
        <a:xfrm>
          <a:off x="1463675" y="4133850"/>
          <a:ext cx="411968" cy="521107"/>
          <a:chOff x="95250" y="0"/>
          <a:chExt cx="411964" cy="597307"/>
        </a:xfrm>
      </xdr:grpSpPr>
      <xdr:sp macro="" textlink="">
        <xdr:nvSpPr>
          <xdr:cNvPr id="5" name="Rectangle 4">
            <a:extLst>
              <a:ext uri="{FF2B5EF4-FFF2-40B4-BE49-F238E27FC236}">
                <a16:creationId xmlns:a16="http://schemas.microsoft.com/office/drawing/2014/main" id="{00000000-0008-0000-0300-000005000000}"/>
              </a:ext>
            </a:extLst>
          </xdr:cNvPr>
          <xdr:cNvSpPr/>
        </xdr:nvSpPr>
        <xdr:spPr bwMode="auto">
          <a:xfrm>
            <a:off x="247614" y="0"/>
            <a:ext cx="161901" cy="416326"/>
          </a:xfrm>
          <a:prstGeom prst="rect">
            <a:avLst/>
          </a:prstGeom>
          <a:solidFill>
            <a:srgbClr val="FFFFFF"/>
          </a:solidFill>
          <a:ln w="9525" cap="flat" cmpd="sng" algn="ctr">
            <a:noFill/>
            <a:prstDash val="solid"/>
            <a:round/>
            <a:headEnd type="none" w="med" len="med"/>
            <a:tailEnd type="none" w="med" len="med"/>
          </a:ln>
          <a:effectLst/>
        </xdr:spPr>
        <xdr:txBody>
          <a:bodyPr wrap="square" lIns="18288" tIns="0" rIns="0" bIns="0" upright="1"/>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endParaRPr lang="en-US"/>
          </a:p>
        </xdr:txBody>
      </xdr:sp>
      <xdr:sp macro="" textlink="">
        <xdr:nvSpPr>
          <xdr:cNvPr id="6" name="Rectangle 5">
            <a:extLst>
              <a:ext uri="{FF2B5EF4-FFF2-40B4-BE49-F238E27FC236}">
                <a16:creationId xmlns:a16="http://schemas.microsoft.com/office/drawing/2014/main" id="{00000000-0008-0000-0300-000006000000}"/>
              </a:ext>
            </a:extLst>
          </xdr:cNvPr>
          <xdr:cNvSpPr/>
        </xdr:nvSpPr>
        <xdr:spPr bwMode="auto">
          <a:xfrm>
            <a:off x="95250" y="349650"/>
            <a:ext cx="238123" cy="247657"/>
          </a:xfrm>
          <a:prstGeom prst="rect">
            <a:avLst/>
          </a:prstGeom>
          <a:solidFill>
            <a:srgbClr val="FFFFFF"/>
          </a:solidFill>
          <a:ln w="9525" cap="flat" cmpd="sng" algn="ctr">
            <a:noFill/>
            <a:prstDash val="solid"/>
            <a:round/>
            <a:headEnd type="none" w="med" len="med"/>
            <a:tailEnd type="none" w="med" len="med"/>
          </a:ln>
          <a:effectLst/>
        </xdr:spPr>
        <xdr:txBody>
          <a:bodyPr wrap="square" lIns="18288" tIns="0" rIns="0" bIns="0" anchor="ctr" upright="1"/>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en-US" sz="1000" b="0">
                <a:latin typeface="Arial" pitchFamily="34" charset="0"/>
                <a:cs typeface="Arial" pitchFamily="34" charset="0"/>
              </a:rPr>
              <a:t>0</a:t>
            </a:r>
          </a:p>
        </xdr:txBody>
      </xdr:sp>
      <xdr:sp macro="" textlink="">
        <xdr:nvSpPr>
          <xdr:cNvPr id="7" name="Elbow Connector 6">
            <a:extLst>
              <a:ext uri="{FF2B5EF4-FFF2-40B4-BE49-F238E27FC236}">
                <a16:creationId xmlns:a16="http://schemas.microsoft.com/office/drawing/2014/main" id="{00000000-0008-0000-0300-000007000000}"/>
              </a:ext>
            </a:extLst>
          </xdr:cNvPr>
          <xdr:cNvSpPr/>
        </xdr:nvSpPr>
        <xdr:spPr bwMode="auto">
          <a:xfrm rot="2700000" flipH="1" flipV="1">
            <a:off x="201682" y="58662"/>
            <a:ext cx="305559" cy="305504"/>
          </a:xfrm>
          <a:prstGeom prst="bentConnector3">
            <a:avLst>
              <a:gd name="adj1" fmla="val 50000"/>
            </a:avLst>
          </a:prstGeom>
          <a:solidFill>
            <a:srgbClr val="FFFFFF"/>
          </a:solidFill>
          <a:ln w="3175" cap="flat" cmpd="sng" algn="ctr">
            <a:solidFill>
              <a:sysClr val="windowText" lastClr="000000"/>
            </a:solidFill>
            <a:prstDash val="solid"/>
            <a:round/>
            <a:headEnd type="none" w="med" len="med"/>
            <a:tailEnd type="none" w="med" len="med"/>
          </a:ln>
          <a:effectLst/>
        </xdr:spPr>
        <xdr:txBody>
          <a:bodyPr wrap="square" lIns="18288" tIns="0" rIns="0" bIns="0" upright="1"/>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endParaRPr lang="en-US"/>
          </a:p>
        </xdr:txBody>
      </xdr:sp>
    </xdr:grpSp>
    <xdr:clientData/>
  </xdr:twoCellAnchor>
  <mc:AlternateContent xmlns:mc="http://schemas.openxmlformats.org/markup-compatibility/2006">
    <mc:Choice xmlns:a14="http://schemas.microsoft.com/office/drawing/2010/main" Requires="a14">
      <xdr:twoCellAnchor editAs="oneCell">
        <xdr:from>
          <xdr:col>3</xdr:col>
          <xdr:colOff>342900</xdr:colOff>
          <xdr:row>1</xdr:row>
          <xdr:rowOff>152400</xdr:rowOff>
        </xdr:from>
        <xdr:to>
          <xdr:col>6</xdr:col>
          <xdr:colOff>508000</xdr:colOff>
          <xdr:row>3</xdr:row>
          <xdr:rowOff>0</xdr:rowOff>
        </xdr:to>
        <xdr:sp macro="" textlink="">
          <xdr:nvSpPr>
            <xdr:cNvPr id="22529" name="Drop Down 1" hidden="1">
              <a:extLst>
                <a:ext uri="{63B3BB69-23CF-44E3-9099-C40C66FF867C}">
                  <a14:compatExt spid="_x0000_s22529"/>
                </a:ext>
                <a:ext uri="{FF2B5EF4-FFF2-40B4-BE49-F238E27FC236}">
                  <a16:creationId xmlns:a16="http://schemas.microsoft.com/office/drawing/2014/main" id="{00000000-0008-0000-0300-0000015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374650</xdr:colOff>
          <xdr:row>1</xdr:row>
          <xdr:rowOff>165100</xdr:rowOff>
        </xdr:from>
        <xdr:to>
          <xdr:col>12</xdr:col>
          <xdr:colOff>342900</xdr:colOff>
          <xdr:row>3</xdr:row>
          <xdr:rowOff>12700</xdr:rowOff>
        </xdr:to>
        <xdr:sp macro="" textlink="">
          <xdr:nvSpPr>
            <xdr:cNvPr id="22530" name="Drop Down 2" hidden="1">
              <a:extLst>
                <a:ext uri="{63B3BB69-23CF-44E3-9099-C40C66FF867C}">
                  <a14:compatExt spid="_x0000_s22530"/>
                </a:ext>
                <a:ext uri="{FF2B5EF4-FFF2-40B4-BE49-F238E27FC236}">
                  <a16:creationId xmlns:a16="http://schemas.microsoft.com/office/drawing/2014/main" id="{00000000-0008-0000-0300-0000025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twoCellAnchor>
    <xdr:from>
      <xdr:col>0</xdr:col>
      <xdr:colOff>27383</xdr:colOff>
      <xdr:row>6</xdr:row>
      <xdr:rowOff>9524</xdr:rowOff>
    </xdr:from>
    <xdr:to>
      <xdr:col>7</xdr:col>
      <xdr:colOff>442133</xdr:colOff>
      <xdr:row>25</xdr:row>
      <xdr:rowOff>45632</xdr:rowOff>
    </xdr:to>
    <xdr:graphicFrame macro="">
      <xdr:nvGraphicFramePr>
        <xdr:cNvPr id="2376" name="Chart 1">
          <a:extLst>
            <a:ext uri="{FF2B5EF4-FFF2-40B4-BE49-F238E27FC236}">
              <a16:creationId xmlns:a16="http://schemas.microsoft.com/office/drawing/2014/main" id="{00000000-0008-0000-0400-00004809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8</xdr:col>
      <xdr:colOff>13608</xdr:colOff>
      <xdr:row>6</xdr:row>
      <xdr:rowOff>0</xdr:rowOff>
    </xdr:from>
    <xdr:to>
      <xdr:col>15</xdr:col>
      <xdr:colOff>428358</xdr:colOff>
      <xdr:row>25</xdr:row>
      <xdr:rowOff>36108</xdr:rowOff>
    </xdr:to>
    <xdr:graphicFrame macro="">
      <xdr:nvGraphicFramePr>
        <xdr:cNvPr id="2377" name="Chart 6">
          <a:extLst>
            <a:ext uri="{FF2B5EF4-FFF2-40B4-BE49-F238E27FC236}">
              <a16:creationId xmlns:a16="http://schemas.microsoft.com/office/drawing/2014/main" id="{00000000-0008-0000-0400-00004909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9524</xdr:colOff>
      <xdr:row>48</xdr:row>
      <xdr:rowOff>0</xdr:rowOff>
    </xdr:from>
    <xdr:to>
      <xdr:col>7</xdr:col>
      <xdr:colOff>424274</xdr:colOff>
      <xdr:row>67</xdr:row>
      <xdr:rowOff>36108</xdr:rowOff>
    </xdr:to>
    <xdr:graphicFrame macro="">
      <xdr:nvGraphicFramePr>
        <xdr:cNvPr id="2378" name="Chart 7">
          <a:extLst>
            <a:ext uri="{FF2B5EF4-FFF2-40B4-BE49-F238E27FC236}">
              <a16:creationId xmlns:a16="http://schemas.microsoft.com/office/drawing/2014/main" id="{00000000-0008-0000-0400-00004A09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28575</xdr:colOff>
      <xdr:row>89</xdr:row>
      <xdr:rowOff>9525</xdr:rowOff>
    </xdr:from>
    <xdr:to>
      <xdr:col>6</xdr:col>
      <xdr:colOff>542925</xdr:colOff>
      <xdr:row>97</xdr:row>
      <xdr:rowOff>66675</xdr:rowOff>
    </xdr:to>
    <xdr:sp macro="" textlink="">
      <xdr:nvSpPr>
        <xdr:cNvPr id="2056" name="Text Box 8">
          <a:extLst>
            <a:ext uri="{FF2B5EF4-FFF2-40B4-BE49-F238E27FC236}">
              <a16:creationId xmlns:a16="http://schemas.microsoft.com/office/drawing/2014/main" id="{00000000-0008-0000-0400-000008080000}"/>
            </a:ext>
          </a:extLst>
        </xdr:cNvPr>
        <xdr:cNvSpPr txBox="1">
          <a:spLocks noChangeArrowheads="1"/>
        </xdr:cNvSpPr>
      </xdr:nvSpPr>
      <xdr:spPr bwMode="auto">
        <a:xfrm>
          <a:off x="28575" y="10096500"/>
          <a:ext cx="3886200" cy="1200150"/>
        </a:xfrm>
        <a:prstGeom prst="rect">
          <a:avLst/>
        </a:prstGeom>
        <a:solidFill>
          <a:srgbClr val="FFFFFF"/>
        </a:solidFill>
        <a:ln w="9525">
          <a:solidFill>
            <a:srgbClr val="000000"/>
          </a:solidFill>
          <a:miter lim="800000"/>
          <a:headEnd/>
          <a:tailEnd/>
        </a:ln>
      </xdr:spPr>
      <xdr:txBody>
        <a:bodyPr vertOverflow="clip" wrap="square" lIns="27432" tIns="22860" rIns="0" bIns="0" anchor="t" upright="1"/>
        <a:lstStyle/>
        <a:p>
          <a:pPr algn="l" rtl="0">
            <a:defRPr sz="1000"/>
          </a:pPr>
          <a:r>
            <a:rPr lang="en-GB" sz="800" b="1" i="0" u="none" strike="noStrike" baseline="0">
              <a:solidFill>
                <a:srgbClr val="000000"/>
              </a:solidFill>
              <a:latin typeface="Arial"/>
              <a:cs typeface="Arial"/>
            </a:rPr>
            <a:t>Notes</a:t>
          </a:r>
        </a:p>
        <a:p>
          <a:pPr algn="l" rtl="0">
            <a:defRPr sz="1000"/>
          </a:pPr>
          <a:r>
            <a:rPr lang="en-GB" sz="800" b="0" i="0" u="none" strike="noStrike" baseline="0">
              <a:solidFill>
                <a:srgbClr val="000000"/>
              </a:solidFill>
              <a:latin typeface="Arial"/>
              <a:ea typeface="+mn-ea"/>
              <a:cs typeface="Arial"/>
            </a:rPr>
            <a:t>Please note that the vertical axis on each chart does not start at the origin (zero).</a:t>
          </a:r>
        </a:p>
        <a:p>
          <a:pPr algn="l" rtl="0">
            <a:defRPr sz="1000"/>
          </a:pPr>
          <a:r>
            <a:rPr lang="en-GB" sz="800" b="0" i="0" u="none" strike="noStrike" baseline="0">
              <a:solidFill>
                <a:srgbClr val="000000"/>
              </a:solidFill>
              <a:latin typeface="Arial"/>
              <a:cs typeface="Arial"/>
            </a:rPr>
            <a:t>1. Aged 12 months: Born January to December 2014.</a:t>
          </a:r>
        </a:p>
        <a:p>
          <a:pPr algn="l" rtl="0">
            <a:defRPr sz="1000"/>
          </a:pPr>
          <a:r>
            <a:rPr lang="en-GB" sz="800" b="0" i="0" u="none" strike="noStrike" baseline="0">
              <a:solidFill>
                <a:srgbClr val="000000"/>
              </a:solidFill>
              <a:latin typeface="Arial"/>
              <a:cs typeface="Arial"/>
            </a:rPr>
            <a:t>2. Aged 24 months: Born January to December 2013.</a:t>
          </a:r>
        </a:p>
        <a:p>
          <a:pPr algn="l" rtl="0">
            <a:defRPr sz="1000"/>
          </a:pPr>
          <a:r>
            <a:rPr lang="en-GB" sz="800" b="0" i="0" u="none" strike="noStrike" baseline="0">
              <a:solidFill>
                <a:srgbClr val="000000"/>
              </a:solidFill>
              <a:latin typeface="Arial"/>
              <a:cs typeface="Arial"/>
            </a:rPr>
            <a:t>3. Aged 5 years: Born January to December 2010</a:t>
          </a:r>
        </a:p>
        <a:p>
          <a:pPr algn="l" rtl="0">
            <a:defRPr sz="1000"/>
          </a:pPr>
          <a:r>
            <a:rPr lang="en-GB" sz="800" b="0" i="0" u="none" strike="noStrike" baseline="0">
              <a:solidFill>
                <a:srgbClr val="000000"/>
              </a:solidFill>
              <a:latin typeface="Arial"/>
              <a:ea typeface="+mn-ea"/>
              <a:cs typeface="Arial"/>
            </a:rPr>
            <a:t>3. Scottish Index of Multiple Deprivation (SIMD) 2012 (Scotland level) quintile (population-weighted). </a:t>
          </a:r>
        </a:p>
        <a:p>
          <a:pPr algn="l" rtl="0">
            <a:defRPr sz="1000"/>
          </a:pPr>
          <a:endParaRPr lang="en-GB" sz="800" b="0" i="0" u="none" strike="noStrike" baseline="0">
            <a:solidFill>
              <a:srgbClr val="000000"/>
            </a:solidFill>
            <a:latin typeface="Arial"/>
            <a:cs typeface="Arial"/>
          </a:endParaRPr>
        </a:p>
        <a:p>
          <a:pPr algn="l" rtl="0">
            <a:defRPr sz="1000"/>
          </a:pPr>
          <a:r>
            <a:rPr lang="en-GB" sz="800" b="0" i="0" u="none" strike="noStrike" baseline="0">
              <a:solidFill>
                <a:srgbClr val="000000"/>
              </a:solidFill>
              <a:latin typeface="Arial"/>
              <a:cs typeface="Arial"/>
            </a:rPr>
            <a:t>Source: SIRS</a:t>
          </a:r>
        </a:p>
        <a:p>
          <a:pPr algn="l" rtl="0">
            <a:defRPr sz="1000"/>
          </a:pPr>
          <a:r>
            <a:rPr lang="en-GB" sz="800" b="0" i="0" u="none" strike="noStrike" baseline="0">
              <a:solidFill>
                <a:srgbClr val="000000"/>
              </a:solidFill>
              <a:latin typeface="Arial"/>
              <a:cs typeface="Arial"/>
            </a:rPr>
            <a:t>Date: February 2016.</a:t>
          </a:r>
        </a:p>
      </xdr:txBody>
    </xdr:sp>
    <xdr:clientData/>
  </xdr:twoCellAnchor>
  <xdr:twoCellAnchor>
    <xdr:from>
      <xdr:col>0</xdr:col>
      <xdr:colOff>0</xdr:colOff>
      <xdr:row>27</xdr:row>
      <xdr:rowOff>-1</xdr:rowOff>
    </xdr:from>
    <xdr:to>
      <xdr:col>7</xdr:col>
      <xdr:colOff>414750</xdr:colOff>
      <xdr:row>46</xdr:row>
      <xdr:rowOff>36107</xdr:rowOff>
    </xdr:to>
    <xdr:graphicFrame macro="">
      <xdr:nvGraphicFramePr>
        <xdr:cNvPr id="2380" name="Chart 9">
          <a:extLst>
            <a:ext uri="{FF2B5EF4-FFF2-40B4-BE49-F238E27FC236}">
              <a16:creationId xmlns:a16="http://schemas.microsoft.com/office/drawing/2014/main" id="{00000000-0008-0000-0400-00004C09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9525</xdr:colOff>
      <xdr:row>68</xdr:row>
      <xdr:rowOff>66675</xdr:rowOff>
    </xdr:from>
    <xdr:to>
      <xdr:col>7</xdr:col>
      <xdr:colOff>424275</xdr:colOff>
      <xdr:row>87</xdr:row>
      <xdr:rowOff>102782</xdr:rowOff>
    </xdr:to>
    <xdr:graphicFrame macro="">
      <xdr:nvGraphicFramePr>
        <xdr:cNvPr id="2381" name="Chart 11">
          <a:extLst>
            <a:ext uri="{FF2B5EF4-FFF2-40B4-BE49-F238E27FC236}">
              <a16:creationId xmlns:a16="http://schemas.microsoft.com/office/drawing/2014/main" id="{00000000-0008-0000-0400-00004D09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7</xdr:col>
      <xdr:colOff>552449</xdr:colOff>
      <xdr:row>48</xdr:row>
      <xdr:rowOff>9525</xdr:rowOff>
    </xdr:from>
    <xdr:to>
      <xdr:col>15</xdr:col>
      <xdr:colOff>409306</xdr:colOff>
      <xdr:row>67</xdr:row>
      <xdr:rowOff>45633</xdr:rowOff>
    </xdr:to>
    <xdr:graphicFrame macro="">
      <xdr:nvGraphicFramePr>
        <xdr:cNvPr id="2382" name="Chart 12">
          <a:extLst>
            <a:ext uri="{FF2B5EF4-FFF2-40B4-BE49-F238E27FC236}">
              <a16:creationId xmlns:a16="http://schemas.microsoft.com/office/drawing/2014/main" id="{00000000-0008-0000-0400-00004E09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8</xdr:col>
      <xdr:colOff>23132</xdr:colOff>
      <xdr:row>27</xdr:row>
      <xdr:rowOff>23131</xdr:rowOff>
    </xdr:from>
    <xdr:to>
      <xdr:col>15</xdr:col>
      <xdr:colOff>437882</xdr:colOff>
      <xdr:row>46</xdr:row>
      <xdr:rowOff>59239</xdr:rowOff>
    </xdr:to>
    <xdr:graphicFrame macro="">
      <xdr:nvGraphicFramePr>
        <xdr:cNvPr id="9" name="Chart 9">
          <a:extLst>
            <a:ext uri="{FF2B5EF4-FFF2-40B4-BE49-F238E27FC236}">
              <a16:creationId xmlns:a16="http://schemas.microsoft.com/office/drawing/2014/main" id="{00000000-0008-0000-04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8</xdr:col>
      <xdr:colOff>1700</xdr:colOff>
      <xdr:row>68</xdr:row>
      <xdr:rowOff>66675</xdr:rowOff>
    </xdr:from>
    <xdr:to>
      <xdr:col>15</xdr:col>
      <xdr:colOff>416450</xdr:colOff>
      <xdr:row>87</xdr:row>
      <xdr:rowOff>102782</xdr:rowOff>
    </xdr:to>
    <xdr:graphicFrame macro="">
      <xdr:nvGraphicFramePr>
        <xdr:cNvPr id="10" name="Chart 11">
          <a:extLst>
            <a:ext uri="{FF2B5EF4-FFF2-40B4-BE49-F238E27FC236}">
              <a16:creationId xmlns:a16="http://schemas.microsoft.com/office/drawing/2014/main" id="{00000000-0008-0000-04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wsDr>
</file>

<file path=xl/drawings/drawing6.xml><?xml version="1.0" encoding="utf-8"?>
<c:userShapes xmlns:c="http://schemas.openxmlformats.org/drawingml/2006/chart">
  <cdr:relSizeAnchor xmlns:cdr="http://schemas.openxmlformats.org/drawingml/2006/chartDrawing">
    <cdr:from>
      <cdr:x>0.10942</cdr:x>
      <cdr:y>0.86023</cdr:y>
    </cdr:from>
    <cdr:to>
      <cdr:x>0.26404</cdr:x>
      <cdr:y>0.90249</cdr:y>
    </cdr:to>
    <cdr:sp macro="" textlink="">
      <cdr:nvSpPr>
        <cdr:cNvPr id="3073" name="Text Box 1"/>
        <cdr:cNvSpPr txBox="1">
          <a:spLocks xmlns:a="http://schemas.openxmlformats.org/drawingml/2006/main" noChangeArrowheads="1"/>
        </cdr:cNvSpPr>
      </cdr:nvSpPr>
      <cdr:spPr bwMode="auto">
        <a:xfrm xmlns:a="http://schemas.openxmlformats.org/drawingml/2006/main">
          <a:off x="463015" y="2327006"/>
          <a:ext cx="654272" cy="114317"/>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wrap="none" lIns="18288" tIns="18288" rIns="0" bIns="0" anchor="t" upright="1">
          <a:spAutoFit/>
        </a:bodyPr>
        <a:lstStyle xmlns:a="http://schemas.openxmlformats.org/drawingml/2006/main"/>
        <a:p xmlns:a="http://schemas.openxmlformats.org/drawingml/2006/main">
          <a:pPr algn="l" rtl="0">
            <a:defRPr sz="1000"/>
          </a:pPr>
          <a:r>
            <a:rPr lang="en-GB" sz="650" b="1" i="0" u="none" strike="noStrike" baseline="0">
              <a:solidFill>
                <a:srgbClr val="000000"/>
              </a:solidFill>
              <a:latin typeface="Arial"/>
              <a:cs typeface="Arial"/>
            </a:rPr>
            <a:t>Least deprived</a:t>
          </a:r>
        </a:p>
      </cdr:txBody>
    </cdr:sp>
  </cdr:relSizeAnchor>
  <cdr:relSizeAnchor xmlns:cdr="http://schemas.openxmlformats.org/drawingml/2006/chartDrawing">
    <cdr:from>
      <cdr:x>0.80956</cdr:x>
      <cdr:y>0.85583</cdr:y>
    </cdr:from>
    <cdr:to>
      <cdr:x>0.9713</cdr:x>
      <cdr:y>0.91204</cdr:y>
    </cdr:to>
    <cdr:sp macro="" textlink="">
      <cdr:nvSpPr>
        <cdr:cNvPr id="3074" name="Text Box 2"/>
        <cdr:cNvSpPr txBox="1">
          <a:spLocks xmlns:a="http://schemas.openxmlformats.org/drawingml/2006/main" noChangeArrowheads="1"/>
        </cdr:cNvSpPr>
      </cdr:nvSpPr>
      <cdr:spPr bwMode="auto">
        <a:xfrm xmlns:a="http://schemas.openxmlformats.org/drawingml/2006/main">
          <a:off x="3425633" y="2315099"/>
          <a:ext cx="684406" cy="152054"/>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vertOverflow="clip" wrap="square" lIns="27432" tIns="18288" rIns="0" bIns="0" anchor="t" upright="1"/>
        <a:lstStyle xmlns:a="http://schemas.openxmlformats.org/drawingml/2006/main"/>
        <a:p xmlns:a="http://schemas.openxmlformats.org/drawingml/2006/main">
          <a:pPr algn="l" rtl="0">
            <a:defRPr sz="1000"/>
          </a:pPr>
          <a:r>
            <a:rPr lang="en-GB" sz="650" b="1" i="0" u="none" strike="noStrike" baseline="0">
              <a:solidFill>
                <a:srgbClr val="000000"/>
              </a:solidFill>
              <a:latin typeface="Arial"/>
              <a:cs typeface="Arial"/>
            </a:rPr>
            <a:t>Most deprived</a:t>
          </a:r>
        </a:p>
      </cdr:txBody>
    </cdr:sp>
  </cdr:relSizeAnchor>
</c:userShapes>
</file>

<file path=xl/drawings/drawing7.xml><?xml version="1.0" encoding="utf-8"?>
<c:userShapes xmlns:c="http://schemas.openxmlformats.org/drawingml/2006/chart">
  <cdr:relSizeAnchor xmlns:cdr="http://schemas.openxmlformats.org/drawingml/2006/chartDrawing">
    <cdr:from>
      <cdr:x>0.11733</cdr:x>
      <cdr:y>0.8713</cdr:y>
    </cdr:from>
    <cdr:to>
      <cdr:x>0.27346</cdr:x>
      <cdr:y>0.91342</cdr:y>
    </cdr:to>
    <cdr:sp macro="" textlink="">
      <cdr:nvSpPr>
        <cdr:cNvPr id="8193" name="Text Box 1"/>
        <cdr:cNvSpPr txBox="1">
          <a:spLocks xmlns:a="http://schemas.openxmlformats.org/drawingml/2006/main" noChangeArrowheads="1"/>
        </cdr:cNvSpPr>
      </cdr:nvSpPr>
      <cdr:spPr bwMode="auto">
        <a:xfrm xmlns:a="http://schemas.openxmlformats.org/drawingml/2006/main">
          <a:off x="454282" y="2365265"/>
          <a:ext cx="604522" cy="114340"/>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wrap="none" lIns="18288" tIns="18288" rIns="0" bIns="0" anchor="t" upright="1">
          <a:spAutoFit/>
        </a:bodyPr>
        <a:lstStyle xmlns:a="http://schemas.openxmlformats.org/drawingml/2006/main"/>
        <a:p xmlns:a="http://schemas.openxmlformats.org/drawingml/2006/main">
          <a:pPr algn="l" rtl="0">
            <a:defRPr sz="1000"/>
          </a:pPr>
          <a:r>
            <a:rPr lang="en-GB" sz="650" b="1" i="0" u="none" strike="noStrike" baseline="0">
              <a:solidFill>
                <a:srgbClr val="000000"/>
              </a:solidFill>
              <a:latin typeface="Arial"/>
              <a:cs typeface="Arial"/>
            </a:rPr>
            <a:t>Least deprived</a:t>
          </a:r>
        </a:p>
      </cdr:txBody>
    </cdr:sp>
  </cdr:relSizeAnchor>
  <cdr:relSizeAnchor xmlns:cdr="http://schemas.openxmlformats.org/drawingml/2006/chartDrawing">
    <cdr:from>
      <cdr:x>0.79605</cdr:x>
      <cdr:y>0.86473</cdr:y>
    </cdr:from>
    <cdr:to>
      <cdr:x>0.97632</cdr:x>
      <cdr:y>0.9207</cdr:y>
    </cdr:to>
    <cdr:sp macro="" textlink="">
      <cdr:nvSpPr>
        <cdr:cNvPr id="8194" name="Text Box 2"/>
        <cdr:cNvSpPr txBox="1">
          <a:spLocks xmlns:a="http://schemas.openxmlformats.org/drawingml/2006/main" noChangeArrowheads="1"/>
        </cdr:cNvSpPr>
      </cdr:nvSpPr>
      <cdr:spPr bwMode="auto">
        <a:xfrm xmlns:a="http://schemas.openxmlformats.org/drawingml/2006/main">
          <a:off x="3082238" y="2347405"/>
          <a:ext cx="697998" cy="151938"/>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vertOverflow="clip" wrap="square" lIns="27432" tIns="18288" rIns="0" bIns="0" anchor="t" upright="1"/>
        <a:lstStyle xmlns:a="http://schemas.openxmlformats.org/drawingml/2006/main"/>
        <a:p xmlns:a="http://schemas.openxmlformats.org/drawingml/2006/main">
          <a:pPr algn="l" rtl="0">
            <a:defRPr sz="1000"/>
          </a:pPr>
          <a:r>
            <a:rPr lang="en-GB" sz="650" b="1" i="0" u="none" strike="noStrike" baseline="0">
              <a:solidFill>
                <a:srgbClr val="000000"/>
              </a:solidFill>
              <a:latin typeface="Arial"/>
              <a:cs typeface="Arial"/>
            </a:rPr>
            <a:t>Most deprived</a:t>
          </a:r>
        </a:p>
      </cdr:txBody>
    </cdr:sp>
  </cdr:relSizeAnchor>
</c:userShapes>
</file>

<file path=xl/drawings/drawing8.xml><?xml version="1.0" encoding="utf-8"?>
<c:userShapes xmlns:c="http://schemas.openxmlformats.org/drawingml/2006/chart">
  <cdr:relSizeAnchor xmlns:cdr="http://schemas.openxmlformats.org/drawingml/2006/chartDrawing">
    <cdr:from>
      <cdr:x>0.10188</cdr:x>
      <cdr:y>0.86225</cdr:y>
    </cdr:from>
    <cdr:to>
      <cdr:x>0.28519</cdr:x>
      <cdr:y>0.91989</cdr:y>
    </cdr:to>
    <cdr:sp macro="" textlink="">
      <cdr:nvSpPr>
        <cdr:cNvPr id="9217" name="Text Box 1"/>
        <cdr:cNvSpPr txBox="1">
          <a:spLocks xmlns:a="http://schemas.openxmlformats.org/drawingml/2006/main" noChangeArrowheads="1"/>
        </cdr:cNvSpPr>
      </cdr:nvSpPr>
      <cdr:spPr bwMode="auto">
        <a:xfrm xmlns:a="http://schemas.openxmlformats.org/drawingml/2006/main">
          <a:off x="396411" y="2332476"/>
          <a:ext cx="713251" cy="155930"/>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vertOverflow="clip" wrap="square" lIns="27432" tIns="18288" rIns="0" bIns="0" anchor="t" upright="1"/>
        <a:lstStyle xmlns:a="http://schemas.openxmlformats.org/drawingml/2006/main"/>
        <a:p xmlns:a="http://schemas.openxmlformats.org/drawingml/2006/main">
          <a:pPr algn="l" rtl="0">
            <a:defRPr sz="1000"/>
          </a:pPr>
          <a:r>
            <a:rPr lang="en-GB" sz="700" b="1" i="0" u="none" strike="noStrike" baseline="0">
              <a:solidFill>
                <a:srgbClr val="000000"/>
              </a:solidFill>
              <a:latin typeface="Arial"/>
              <a:cs typeface="Arial"/>
            </a:rPr>
            <a:t>Least deprived</a:t>
          </a:r>
        </a:p>
      </cdr:txBody>
    </cdr:sp>
  </cdr:relSizeAnchor>
  <cdr:relSizeAnchor xmlns:cdr="http://schemas.openxmlformats.org/drawingml/2006/chartDrawing">
    <cdr:from>
      <cdr:x>0.8049</cdr:x>
      <cdr:y>0.86445</cdr:y>
    </cdr:from>
    <cdr:to>
      <cdr:x>0.98133</cdr:x>
      <cdr:y>0.91329</cdr:y>
    </cdr:to>
    <cdr:sp macro="" textlink="">
      <cdr:nvSpPr>
        <cdr:cNvPr id="9218" name="Text Box 2"/>
        <cdr:cNvSpPr txBox="1">
          <a:spLocks xmlns:a="http://schemas.openxmlformats.org/drawingml/2006/main" noChangeArrowheads="1"/>
        </cdr:cNvSpPr>
      </cdr:nvSpPr>
      <cdr:spPr bwMode="auto">
        <a:xfrm xmlns:a="http://schemas.openxmlformats.org/drawingml/2006/main">
          <a:off x="3131836" y="2338429"/>
          <a:ext cx="686500" cy="132118"/>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vertOverflow="clip" wrap="square" lIns="27432" tIns="18288" rIns="0" bIns="0" anchor="t" upright="1"/>
        <a:lstStyle xmlns:a="http://schemas.openxmlformats.org/drawingml/2006/main"/>
        <a:p xmlns:a="http://schemas.openxmlformats.org/drawingml/2006/main">
          <a:pPr algn="l" rtl="0">
            <a:defRPr sz="1000"/>
          </a:pPr>
          <a:r>
            <a:rPr lang="en-GB" sz="700" b="1" i="0" u="none" strike="noStrike" baseline="0">
              <a:solidFill>
                <a:srgbClr val="000000"/>
              </a:solidFill>
              <a:latin typeface="Arial"/>
              <a:cs typeface="Arial"/>
            </a:rPr>
            <a:t>Most deprived</a:t>
          </a:r>
        </a:p>
      </cdr:txBody>
    </cdr:sp>
  </cdr:relSizeAnchor>
</c:userShapes>
</file>

<file path=xl/drawings/drawing9.xml><?xml version="1.0" encoding="utf-8"?>
<c:userShapes xmlns:c="http://schemas.openxmlformats.org/drawingml/2006/chart">
  <cdr:relSizeAnchor xmlns:cdr="http://schemas.openxmlformats.org/drawingml/2006/chartDrawing">
    <cdr:from>
      <cdr:x>0.10564</cdr:x>
      <cdr:y>0.86958</cdr:y>
    </cdr:from>
    <cdr:to>
      <cdr:x>0.26609</cdr:x>
      <cdr:y>0.91289</cdr:y>
    </cdr:to>
    <cdr:sp macro="" textlink="">
      <cdr:nvSpPr>
        <cdr:cNvPr id="150529" name="Text Box 1"/>
        <cdr:cNvSpPr txBox="1">
          <a:spLocks xmlns:a="http://schemas.openxmlformats.org/drawingml/2006/main" noChangeArrowheads="1"/>
        </cdr:cNvSpPr>
      </cdr:nvSpPr>
      <cdr:spPr bwMode="auto">
        <a:xfrm xmlns:a="http://schemas.openxmlformats.org/drawingml/2006/main">
          <a:off x="413073" y="2368859"/>
          <a:ext cx="627323" cy="117983"/>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wrap="none" lIns="18288" tIns="18288" rIns="0" bIns="0" anchor="t" upright="1">
          <a:spAutoFit/>
        </a:bodyPr>
        <a:lstStyle xmlns:a="http://schemas.openxmlformats.org/drawingml/2006/main"/>
        <a:p xmlns:a="http://schemas.openxmlformats.org/drawingml/2006/main">
          <a:pPr algn="l" rtl="0">
            <a:defRPr sz="1000"/>
          </a:pPr>
          <a:r>
            <a:rPr lang="en-GB" sz="675" b="1" i="0" u="none" strike="noStrike" baseline="0">
              <a:solidFill>
                <a:srgbClr val="000000"/>
              </a:solidFill>
              <a:latin typeface="Arial"/>
              <a:cs typeface="Arial"/>
            </a:rPr>
            <a:t>Least deprived</a:t>
          </a:r>
        </a:p>
      </cdr:txBody>
    </cdr:sp>
  </cdr:relSizeAnchor>
  <cdr:relSizeAnchor xmlns:cdr="http://schemas.openxmlformats.org/drawingml/2006/chartDrawing">
    <cdr:from>
      <cdr:x>0.78802</cdr:x>
      <cdr:y>0.87613</cdr:y>
    </cdr:from>
    <cdr:to>
      <cdr:x>0.98659</cdr:x>
      <cdr:y>0.93187</cdr:y>
    </cdr:to>
    <cdr:sp macro="" textlink="">
      <cdr:nvSpPr>
        <cdr:cNvPr id="150530" name="Text Box 2"/>
        <cdr:cNvSpPr txBox="1">
          <a:spLocks xmlns:a="http://schemas.openxmlformats.org/drawingml/2006/main" noChangeArrowheads="1"/>
        </cdr:cNvSpPr>
      </cdr:nvSpPr>
      <cdr:spPr bwMode="auto">
        <a:xfrm xmlns:a="http://schemas.openxmlformats.org/drawingml/2006/main">
          <a:off x="3081160" y="2386720"/>
          <a:ext cx="776411" cy="151844"/>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vertOverflow="clip" wrap="square" lIns="27432" tIns="18288" rIns="0" bIns="0" anchor="t" upright="1"/>
        <a:lstStyle xmlns:a="http://schemas.openxmlformats.org/drawingml/2006/main"/>
        <a:p xmlns:a="http://schemas.openxmlformats.org/drawingml/2006/main">
          <a:pPr algn="l" rtl="0">
            <a:defRPr sz="1000"/>
          </a:pPr>
          <a:r>
            <a:rPr lang="en-GB" sz="675" b="1" i="0" u="none" strike="noStrike" baseline="0">
              <a:solidFill>
                <a:srgbClr val="000000"/>
              </a:solidFill>
              <a:latin typeface="Arial"/>
              <a:cs typeface="Arial"/>
            </a:rPr>
            <a:t>Most deprived</a:t>
          </a:r>
        </a:p>
      </cdr:txBody>
    </cdr:sp>
  </cdr:relSizeAnchor>
</c:userShapes>
</file>

<file path=xl/drawings/drawing10.xml><?xml version="1.0" encoding="utf-8"?>
<c:userShapes xmlns:c="http://schemas.openxmlformats.org/drawingml/2006/chart">
  <cdr:relSizeAnchor xmlns:cdr="http://schemas.openxmlformats.org/drawingml/2006/chartDrawing">
    <cdr:from>
      <cdr:x>0.09065</cdr:x>
      <cdr:y>0.85557</cdr:y>
    </cdr:from>
    <cdr:to>
      <cdr:x>0.29119</cdr:x>
      <cdr:y>0.90746</cdr:y>
    </cdr:to>
    <cdr:sp macro="" textlink="">
      <cdr:nvSpPr>
        <cdr:cNvPr id="155649" name="Text Box 1"/>
        <cdr:cNvSpPr txBox="1">
          <a:spLocks xmlns:a="http://schemas.openxmlformats.org/drawingml/2006/main" noChangeArrowheads="1"/>
        </cdr:cNvSpPr>
      </cdr:nvSpPr>
      <cdr:spPr bwMode="auto">
        <a:xfrm xmlns:a="http://schemas.openxmlformats.org/drawingml/2006/main">
          <a:off x="355094" y="2346989"/>
          <a:ext cx="785547" cy="142344"/>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vertOverflow="clip" wrap="square" lIns="27432" tIns="18288" rIns="0" bIns="0" anchor="t" upright="1"/>
        <a:lstStyle xmlns:a="http://schemas.openxmlformats.org/drawingml/2006/main"/>
        <a:p xmlns:a="http://schemas.openxmlformats.org/drawingml/2006/main">
          <a:pPr algn="l" rtl="0">
            <a:defRPr sz="1000"/>
          </a:pPr>
          <a:r>
            <a:rPr lang="en-GB" sz="700" b="1" i="0" u="none" strike="noStrike" baseline="0">
              <a:solidFill>
                <a:srgbClr val="000000"/>
              </a:solidFill>
              <a:latin typeface="Arial"/>
              <a:cs typeface="Arial"/>
            </a:rPr>
            <a:t>Least deprived</a:t>
          </a:r>
        </a:p>
      </cdr:txBody>
    </cdr:sp>
  </cdr:relSizeAnchor>
  <cdr:relSizeAnchor xmlns:cdr="http://schemas.openxmlformats.org/drawingml/2006/chartDrawing">
    <cdr:from>
      <cdr:x>0.79232</cdr:x>
      <cdr:y>0.84471</cdr:y>
    </cdr:from>
    <cdr:to>
      <cdr:x>0.97629</cdr:x>
      <cdr:y>0.89149</cdr:y>
    </cdr:to>
    <cdr:sp macro="" textlink="">
      <cdr:nvSpPr>
        <cdr:cNvPr id="155650" name="Text Box 2"/>
        <cdr:cNvSpPr txBox="1">
          <a:spLocks xmlns:a="http://schemas.openxmlformats.org/drawingml/2006/main" noChangeArrowheads="1"/>
        </cdr:cNvSpPr>
      </cdr:nvSpPr>
      <cdr:spPr bwMode="auto">
        <a:xfrm xmlns:a="http://schemas.openxmlformats.org/drawingml/2006/main">
          <a:off x="3103628" y="2317222"/>
          <a:ext cx="720660" cy="128322"/>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vertOverflow="clip" wrap="square" lIns="27432" tIns="18288" rIns="0" bIns="0" anchor="t" upright="1"/>
        <a:lstStyle xmlns:a="http://schemas.openxmlformats.org/drawingml/2006/main"/>
        <a:p xmlns:a="http://schemas.openxmlformats.org/drawingml/2006/main">
          <a:pPr algn="l" rtl="0">
            <a:defRPr sz="1000"/>
          </a:pPr>
          <a:r>
            <a:rPr lang="en-GB" sz="700" b="1" i="0" u="none" strike="noStrike" baseline="0">
              <a:solidFill>
                <a:srgbClr val="000000"/>
              </a:solidFill>
              <a:latin typeface="Arial"/>
              <a:cs typeface="Arial"/>
            </a:rPr>
            <a:t>Most deprived</a:t>
          </a:r>
        </a:p>
      </cdr:txBody>
    </cdr:sp>
  </cdr:relSizeAnchor>
</c:userShapes>
</file>

<file path=xl/drawings/drawing11.xml><?xml version="1.0" encoding="utf-8"?>
<c:userShapes xmlns:c="http://schemas.openxmlformats.org/drawingml/2006/chart">
  <cdr:relSizeAnchor xmlns:cdr="http://schemas.openxmlformats.org/drawingml/2006/chartDrawing">
    <cdr:from>
      <cdr:x>0.10518</cdr:x>
      <cdr:y>0.86475</cdr:y>
    </cdr:from>
    <cdr:to>
      <cdr:x>0.27637</cdr:x>
      <cdr:y>0.91566</cdr:y>
    </cdr:to>
    <cdr:sp macro="" textlink="">
      <cdr:nvSpPr>
        <cdr:cNvPr id="156673" name="Text Box 1"/>
        <cdr:cNvSpPr txBox="1">
          <a:spLocks xmlns:a="http://schemas.openxmlformats.org/drawingml/2006/main" noChangeArrowheads="1"/>
        </cdr:cNvSpPr>
      </cdr:nvSpPr>
      <cdr:spPr bwMode="auto">
        <a:xfrm xmlns:a="http://schemas.openxmlformats.org/drawingml/2006/main">
          <a:off x="430909" y="2380417"/>
          <a:ext cx="701376" cy="140136"/>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vertOverflow="clip" wrap="square" lIns="27432" tIns="18288" rIns="0" bIns="0" anchor="t" upright="1"/>
        <a:lstStyle xmlns:a="http://schemas.openxmlformats.org/drawingml/2006/main"/>
        <a:p xmlns:a="http://schemas.openxmlformats.org/drawingml/2006/main">
          <a:pPr algn="l" rtl="0">
            <a:defRPr sz="1000"/>
          </a:pPr>
          <a:r>
            <a:rPr lang="en-GB" sz="700" b="1" i="0" u="none" strike="noStrike" baseline="0">
              <a:solidFill>
                <a:srgbClr val="000000"/>
              </a:solidFill>
              <a:latin typeface="Arial"/>
              <a:cs typeface="Arial"/>
            </a:rPr>
            <a:t>Least deprived</a:t>
          </a:r>
        </a:p>
      </cdr:txBody>
    </cdr:sp>
  </cdr:relSizeAnchor>
  <cdr:relSizeAnchor xmlns:cdr="http://schemas.openxmlformats.org/drawingml/2006/chartDrawing">
    <cdr:from>
      <cdr:x>0.80448</cdr:x>
      <cdr:y>0.8561</cdr:y>
    </cdr:from>
    <cdr:to>
      <cdr:x>0.96949</cdr:x>
      <cdr:y>0.90268</cdr:y>
    </cdr:to>
    <cdr:sp macro="" textlink="">
      <cdr:nvSpPr>
        <cdr:cNvPr id="156674" name="Text Box 2"/>
        <cdr:cNvSpPr txBox="1">
          <a:spLocks xmlns:a="http://schemas.openxmlformats.org/drawingml/2006/main" noChangeArrowheads="1"/>
        </cdr:cNvSpPr>
      </cdr:nvSpPr>
      <cdr:spPr bwMode="auto">
        <a:xfrm xmlns:a="http://schemas.openxmlformats.org/drawingml/2006/main">
          <a:off x="3295909" y="2356605"/>
          <a:ext cx="676017" cy="128230"/>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vertOverflow="clip" wrap="square" lIns="27432" tIns="18288" rIns="0" bIns="0" anchor="t" upright="1"/>
        <a:lstStyle xmlns:a="http://schemas.openxmlformats.org/drawingml/2006/main"/>
        <a:p xmlns:a="http://schemas.openxmlformats.org/drawingml/2006/main">
          <a:pPr algn="l" rtl="0">
            <a:defRPr sz="1000"/>
          </a:pPr>
          <a:r>
            <a:rPr lang="en-GB" sz="700" b="1" i="0" u="none" strike="noStrike" baseline="0">
              <a:solidFill>
                <a:srgbClr val="000000"/>
              </a:solidFill>
              <a:latin typeface="Arial"/>
              <a:cs typeface="Arial"/>
            </a:rPr>
            <a:t>Most deprived</a:t>
          </a:r>
        </a:p>
      </cdr:txBody>
    </cdr:sp>
  </cdr:relSizeAnchor>
</c:userShapes>
</file>

<file path=xl/drawings/drawing12.xml><?xml version="1.0" encoding="utf-8"?>
<c:userShapes xmlns:c="http://schemas.openxmlformats.org/drawingml/2006/chart">
  <cdr:relSizeAnchor xmlns:cdr="http://schemas.openxmlformats.org/drawingml/2006/chartDrawing">
    <cdr:from>
      <cdr:x>0.81078</cdr:x>
      <cdr:y>0.84991</cdr:y>
    </cdr:from>
    <cdr:to>
      <cdr:x>0.96927</cdr:x>
      <cdr:y>0.90565</cdr:y>
    </cdr:to>
    <cdr:sp macro="" textlink="">
      <cdr:nvSpPr>
        <cdr:cNvPr id="150530" name="Text Box 2"/>
        <cdr:cNvSpPr txBox="1">
          <a:spLocks xmlns:a="http://schemas.openxmlformats.org/drawingml/2006/main" noChangeArrowheads="1"/>
        </cdr:cNvSpPr>
      </cdr:nvSpPr>
      <cdr:spPr bwMode="auto">
        <a:xfrm xmlns:a="http://schemas.openxmlformats.org/drawingml/2006/main">
          <a:off x="3298543" y="2315282"/>
          <a:ext cx="644807" cy="151844"/>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vertOverflow="clip" wrap="square" lIns="27432" tIns="18288" rIns="0" bIns="0" anchor="t" upright="1"/>
        <a:lstStyle xmlns:a="http://schemas.openxmlformats.org/drawingml/2006/main"/>
        <a:p xmlns:a="http://schemas.openxmlformats.org/drawingml/2006/main">
          <a:pPr algn="l" rtl="0">
            <a:defRPr sz="1000"/>
          </a:pPr>
          <a:r>
            <a:rPr lang="en-GB" sz="675" b="1" i="0" u="none" strike="noStrike" baseline="0">
              <a:solidFill>
                <a:srgbClr val="000000"/>
              </a:solidFill>
              <a:latin typeface="Arial"/>
              <a:cs typeface="Arial"/>
            </a:rPr>
            <a:t>Most deprived</a:t>
          </a:r>
        </a:p>
      </cdr:txBody>
    </cdr:sp>
  </cdr:relSizeAnchor>
  <cdr:relSizeAnchor xmlns:cdr="http://schemas.openxmlformats.org/drawingml/2006/chartDrawing">
    <cdr:from>
      <cdr:x>0.10968</cdr:x>
      <cdr:y>0.85647</cdr:y>
    </cdr:from>
    <cdr:to>
      <cdr:x>0.27012</cdr:x>
      <cdr:y>0.89978</cdr:y>
    </cdr:to>
    <cdr:sp macro="" textlink="">
      <cdr:nvSpPr>
        <cdr:cNvPr id="2" name="Text Box 1"/>
        <cdr:cNvSpPr txBox="1">
          <a:spLocks xmlns:a="http://schemas.openxmlformats.org/drawingml/2006/main" noChangeArrowheads="1"/>
        </cdr:cNvSpPr>
      </cdr:nvSpPr>
      <cdr:spPr bwMode="auto">
        <a:xfrm xmlns:a="http://schemas.openxmlformats.org/drawingml/2006/main">
          <a:off x="446216" y="2333141"/>
          <a:ext cx="652729" cy="117983"/>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wrap="none" lIns="18288" tIns="18288" rIns="0" bIns="0" anchor="t" upright="1">
          <a:spAutoFit/>
        </a:bodyPr>
        <a:lstStyle xmlns:a="http://schemas.openxmlformats.org/drawingml/2006/main"/>
        <a:p xmlns:a="http://schemas.openxmlformats.org/drawingml/2006/main">
          <a:pPr algn="l" rtl="0">
            <a:defRPr sz="1000"/>
          </a:pPr>
          <a:r>
            <a:rPr lang="en-GB" sz="675" b="1" i="0" u="none" strike="noStrike" baseline="0">
              <a:solidFill>
                <a:srgbClr val="000000"/>
              </a:solidFill>
              <a:latin typeface="Arial"/>
              <a:cs typeface="Arial"/>
            </a:rPr>
            <a:t>Least deprived</a:t>
          </a:r>
        </a:p>
      </cdr:txBody>
    </cdr:sp>
  </cdr:relSizeAnchor>
</c:userShapes>
</file>

<file path=xl/drawings/drawing13.xml><?xml version="1.0" encoding="utf-8"?>
<c:userShapes xmlns:c="http://schemas.openxmlformats.org/drawingml/2006/chart">
  <cdr:relSizeAnchor xmlns:cdr="http://schemas.openxmlformats.org/drawingml/2006/chartDrawing">
    <cdr:from>
      <cdr:x>0.10696</cdr:x>
      <cdr:y>0.84603</cdr:y>
    </cdr:from>
    <cdr:to>
      <cdr:x>0.26824</cdr:x>
      <cdr:y>0.89601</cdr:y>
    </cdr:to>
    <cdr:sp macro="" textlink="">
      <cdr:nvSpPr>
        <cdr:cNvPr id="155649" name="Text Box 1"/>
        <cdr:cNvSpPr txBox="1">
          <a:spLocks xmlns:a="http://schemas.openxmlformats.org/drawingml/2006/main" noChangeArrowheads="1"/>
        </cdr:cNvSpPr>
      </cdr:nvSpPr>
      <cdr:spPr bwMode="auto">
        <a:xfrm xmlns:a="http://schemas.openxmlformats.org/drawingml/2006/main">
          <a:off x="466781" y="2386091"/>
          <a:ext cx="703826" cy="140965"/>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vertOverflow="clip" wrap="square" lIns="27432" tIns="18288" rIns="0" bIns="0" anchor="t" upright="1"/>
        <a:lstStyle xmlns:a="http://schemas.openxmlformats.org/drawingml/2006/main"/>
        <a:p xmlns:a="http://schemas.openxmlformats.org/drawingml/2006/main">
          <a:pPr algn="l" rtl="0">
            <a:defRPr sz="1000"/>
          </a:pPr>
          <a:r>
            <a:rPr lang="en-GB" sz="700" b="1" i="0" u="none" strike="noStrike" baseline="0">
              <a:solidFill>
                <a:srgbClr val="000000"/>
              </a:solidFill>
              <a:latin typeface="Arial"/>
              <a:cs typeface="Arial"/>
            </a:rPr>
            <a:t>Least deprived</a:t>
          </a:r>
        </a:p>
      </cdr:txBody>
    </cdr:sp>
  </cdr:relSizeAnchor>
  <cdr:relSizeAnchor xmlns:cdr="http://schemas.openxmlformats.org/drawingml/2006/chartDrawing">
    <cdr:from>
      <cdr:x>0.80751</cdr:x>
      <cdr:y>0.84472</cdr:y>
    </cdr:from>
    <cdr:to>
      <cdr:x>0.97416</cdr:x>
      <cdr:y>0.89583</cdr:y>
    </cdr:to>
    <cdr:sp macro="" textlink="">
      <cdr:nvSpPr>
        <cdr:cNvPr id="155650" name="Text Box 2"/>
        <cdr:cNvSpPr txBox="1">
          <a:spLocks xmlns:a="http://schemas.openxmlformats.org/drawingml/2006/main" noChangeArrowheads="1"/>
        </cdr:cNvSpPr>
      </cdr:nvSpPr>
      <cdr:spPr bwMode="auto">
        <a:xfrm xmlns:a="http://schemas.openxmlformats.org/drawingml/2006/main">
          <a:off x="3163161" y="2317223"/>
          <a:ext cx="652794" cy="140227"/>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vertOverflow="clip" wrap="square" lIns="27432" tIns="18288" rIns="0" bIns="0" anchor="t" upright="1"/>
        <a:lstStyle xmlns:a="http://schemas.openxmlformats.org/drawingml/2006/main"/>
        <a:p xmlns:a="http://schemas.openxmlformats.org/drawingml/2006/main">
          <a:pPr algn="l" rtl="0">
            <a:defRPr sz="1000"/>
          </a:pPr>
          <a:r>
            <a:rPr lang="en-GB" sz="700" b="1" i="0" u="none" strike="noStrike" baseline="0">
              <a:solidFill>
                <a:srgbClr val="000000"/>
              </a:solidFill>
              <a:latin typeface="Arial"/>
              <a:cs typeface="Arial"/>
            </a:rPr>
            <a:t>Most deprived</a:t>
          </a:r>
        </a:p>
      </cdr:txBody>
    </cdr:sp>
  </cdr:relSizeAnchor>
</c:userShapes>
</file>

<file path=xl/drawings/drawing14.xml><?xml version="1.0" encoding="utf-8"?>
<xdr:wsDr xmlns:xdr="http://schemas.openxmlformats.org/drawingml/2006/spreadsheetDrawing" xmlns:a="http://schemas.openxmlformats.org/drawingml/2006/main">
  <xdr:twoCellAnchor>
    <xdr:from>
      <xdr:col>0</xdr:col>
      <xdr:colOff>9525</xdr:colOff>
      <xdr:row>5</xdr:row>
      <xdr:rowOff>156881</xdr:rowOff>
    </xdr:from>
    <xdr:to>
      <xdr:col>7</xdr:col>
      <xdr:colOff>407466</xdr:colOff>
      <xdr:row>22</xdr:row>
      <xdr:rowOff>11292</xdr:rowOff>
    </xdr:to>
    <xdr:graphicFrame macro="">
      <xdr:nvGraphicFramePr>
        <xdr:cNvPr id="19788" name="Chart 1">
          <a:extLst>
            <a:ext uri="{FF2B5EF4-FFF2-40B4-BE49-F238E27FC236}">
              <a16:creationId xmlns:a16="http://schemas.microsoft.com/office/drawing/2014/main" id="{00000000-0008-0000-0500-00004C4D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7</xdr:col>
      <xdr:colOff>552449</xdr:colOff>
      <xdr:row>5</xdr:row>
      <xdr:rowOff>156882</xdr:rowOff>
    </xdr:from>
    <xdr:to>
      <xdr:col>15</xdr:col>
      <xdr:colOff>390096</xdr:colOff>
      <xdr:row>22</xdr:row>
      <xdr:rowOff>11293</xdr:rowOff>
    </xdr:to>
    <xdr:graphicFrame macro="">
      <xdr:nvGraphicFramePr>
        <xdr:cNvPr id="19789" name="Chart 6">
          <a:extLst>
            <a:ext uri="{FF2B5EF4-FFF2-40B4-BE49-F238E27FC236}">
              <a16:creationId xmlns:a16="http://schemas.microsoft.com/office/drawing/2014/main" id="{00000000-0008-0000-0500-00004D4D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8</xdr:col>
      <xdr:colOff>9525</xdr:colOff>
      <xdr:row>24</xdr:row>
      <xdr:rowOff>0</xdr:rowOff>
    </xdr:from>
    <xdr:to>
      <xdr:col>15</xdr:col>
      <xdr:colOff>407466</xdr:colOff>
      <xdr:row>43</xdr:row>
      <xdr:rowOff>112147</xdr:rowOff>
    </xdr:to>
    <xdr:graphicFrame macro="">
      <xdr:nvGraphicFramePr>
        <xdr:cNvPr id="19790" name="Chart 7">
          <a:extLst>
            <a:ext uri="{FF2B5EF4-FFF2-40B4-BE49-F238E27FC236}">
              <a16:creationId xmlns:a16="http://schemas.microsoft.com/office/drawing/2014/main" id="{00000000-0008-0000-0500-00004E4D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0</xdr:colOff>
      <xdr:row>45</xdr:row>
      <xdr:rowOff>15946</xdr:rowOff>
    </xdr:from>
    <xdr:to>
      <xdr:col>7</xdr:col>
      <xdr:colOff>397941</xdr:colOff>
      <xdr:row>64</xdr:row>
      <xdr:rowOff>128094</xdr:rowOff>
    </xdr:to>
    <xdr:graphicFrame macro="">
      <xdr:nvGraphicFramePr>
        <xdr:cNvPr id="19791" name="Chart 11">
          <a:extLst>
            <a:ext uri="{FF2B5EF4-FFF2-40B4-BE49-F238E27FC236}">
              <a16:creationId xmlns:a16="http://schemas.microsoft.com/office/drawing/2014/main" id="{00000000-0008-0000-0500-00004F4D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7</xdr:col>
      <xdr:colOff>560293</xdr:colOff>
      <xdr:row>45</xdr:row>
      <xdr:rowOff>9524</xdr:rowOff>
    </xdr:from>
    <xdr:to>
      <xdr:col>15</xdr:col>
      <xdr:colOff>397940</xdr:colOff>
      <xdr:row>64</xdr:row>
      <xdr:rowOff>121672</xdr:rowOff>
    </xdr:to>
    <xdr:graphicFrame macro="">
      <xdr:nvGraphicFramePr>
        <xdr:cNvPr id="19792" name="Chart 12">
          <a:extLst>
            <a:ext uri="{FF2B5EF4-FFF2-40B4-BE49-F238E27FC236}">
              <a16:creationId xmlns:a16="http://schemas.microsoft.com/office/drawing/2014/main" id="{00000000-0008-0000-0500-0000504D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0</xdr:col>
      <xdr:colOff>28574</xdr:colOff>
      <xdr:row>66</xdr:row>
      <xdr:rowOff>85724</xdr:rowOff>
    </xdr:from>
    <xdr:to>
      <xdr:col>7</xdr:col>
      <xdr:colOff>426515</xdr:colOff>
      <xdr:row>86</xdr:row>
      <xdr:rowOff>52194</xdr:rowOff>
    </xdr:to>
    <xdr:graphicFrame macro="">
      <xdr:nvGraphicFramePr>
        <xdr:cNvPr id="19793" name="Chart 13">
          <a:extLst>
            <a:ext uri="{FF2B5EF4-FFF2-40B4-BE49-F238E27FC236}">
              <a16:creationId xmlns:a16="http://schemas.microsoft.com/office/drawing/2014/main" id="{00000000-0008-0000-0500-0000514D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0</xdr:col>
      <xdr:colOff>-1</xdr:colOff>
      <xdr:row>24</xdr:row>
      <xdr:rowOff>0</xdr:rowOff>
    </xdr:from>
    <xdr:to>
      <xdr:col>7</xdr:col>
      <xdr:colOff>397940</xdr:colOff>
      <xdr:row>43</xdr:row>
      <xdr:rowOff>112147</xdr:rowOff>
    </xdr:to>
    <xdr:graphicFrame macro="">
      <xdr:nvGraphicFramePr>
        <xdr:cNvPr id="10" name="Chart 7">
          <a:extLst>
            <a:ext uri="{FF2B5EF4-FFF2-40B4-BE49-F238E27FC236}">
              <a16:creationId xmlns:a16="http://schemas.microsoft.com/office/drawing/2014/main" id="{00000000-0008-0000-05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8</xdr:col>
      <xdr:colOff>16852</xdr:colOff>
      <xdr:row>66</xdr:row>
      <xdr:rowOff>76199</xdr:rowOff>
    </xdr:from>
    <xdr:to>
      <xdr:col>15</xdr:col>
      <xdr:colOff>414793</xdr:colOff>
      <xdr:row>86</xdr:row>
      <xdr:rowOff>42669</xdr:rowOff>
    </xdr:to>
    <xdr:graphicFrame macro="">
      <xdr:nvGraphicFramePr>
        <xdr:cNvPr id="11" name="Chart 13">
          <a:extLst>
            <a:ext uri="{FF2B5EF4-FFF2-40B4-BE49-F238E27FC236}">
              <a16:creationId xmlns:a16="http://schemas.microsoft.com/office/drawing/2014/main" id="{00000000-0008-0000-05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0</xdr:col>
      <xdr:colOff>0</xdr:colOff>
      <xdr:row>87</xdr:row>
      <xdr:rowOff>0</xdr:rowOff>
    </xdr:from>
    <xdr:to>
      <xdr:col>6</xdr:col>
      <xdr:colOff>514350</xdr:colOff>
      <xdr:row>95</xdr:row>
      <xdr:rowOff>57150</xdr:rowOff>
    </xdr:to>
    <xdr:sp macro="" textlink="">
      <xdr:nvSpPr>
        <xdr:cNvPr id="12" name="Text Box 8">
          <a:extLst>
            <a:ext uri="{FF2B5EF4-FFF2-40B4-BE49-F238E27FC236}">
              <a16:creationId xmlns:a16="http://schemas.microsoft.com/office/drawing/2014/main" id="{00000000-0008-0000-0500-00000C000000}"/>
            </a:ext>
          </a:extLst>
        </xdr:cNvPr>
        <xdr:cNvSpPr txBox="1">
          <a:spLocks noChangeArrowheads="1"/>
        </xdr:cNvSpPr>
      </xdr:nvSpPr>
      <xdr:spPr bwMode="auto">
        <a:xfrm>
          <a:off x="0" y="13087350"/>
          <a:ext cx="3886200" cy="1200150"/>
        </a:xfrm>
        <a:prstGeom prst="rect">
          <a:avLst/>
        </a:prstGeom>
        <a:solidFill>
          <a:srgbClr val="FFFFFF"/>
        </a:solidFill>
        <a:ln w="9525">
          <a:solidFill>
            <a:srgbClr val="000000"/>
          </a:solidFill>
          <a:miter lim="800000"/>
          <a:headEnd/>
          <a:tailEnd/>
        </a:ln>
      </xdr:spPr>
      <xdr:txBody>
        <a:bodyPr vertOverflow="clip" wrap="square" lIns="27432" tIns="22860" rIns="0" bIns="0" anchor="t" upright="1"/>
        <a:lstStyle/>
        <a:p>
          <a:pPr algn="l" rtl="0">
            <a:defRPr sz="1000"/>
          </a:pPr>
          <a:r>
            <a:rPr lang="en-GB" sz="800" b="1" i="0" u="none" strike="noStrike" baseline="0">
              <a:solidFill>
                <a:srgbClr val="000000"/>
              </a:solidFill>
              <a:latin typeface="Arial"/>
              <a:cs typeface="Arial"/>
            </a:rPr>
            <a:t>Notes</a:t>
          </a:r>
        </a:p>
        <a:p>
          <a:pPr algn="l" rtl="0">
            <a:defRPr sz="1000"/>
          </a:pPr>
          <a:r>
            <a:rPr lang="en-GB" sz="800" b="0" i="0" u="none" strike="noStrike" baseline="0">
              <a:solidFill>
                <a:srgbClr val="000000"/>
              </a:solidFill>
              <a:latin typeface="Arial"/>
              <a:ea typeface="+mn-ea"/>
              <a:cs typeface="Arial"/>
            </a:rPr>
            <a:t>Please note that the vertical axis on each chart does not start at the origin (zero).</a:t>
          </a:r>
        </a:p>
        <a:p>
          <a:pPr algn="l" rtl="0">
            <a:defRPr sz="1000"/>
          </a:pPr>
          <a:r>
            <a:rPr lang="en-GB" sz="800" b="0" i="0" u="none" strike="noStrike" baseline="0">
              <a:solidFill>
                <a:srgbClr val="000000"/>
              </a:solidFill>
              <a:latin typeface="Arial"/>
              <a:cs typeface="Arial"/>
            </a:rPr>
            <a:t>1. Aged 12 months: Born January to December 2014.</a:t>
          </a:r>
        </a:p>
        <a:p>
          <a:pPr algn="l" rtl="0">
            <a:defRPr sz="1000"/>
          </a:pPr>
          <a:r>
            <a:rPr lang="en-GB" sz="800" b="0" i="0" u="none" strike="noStrike" baseline="0">
              <a:solidFill>
                <a:srgbClr val="000000"/>
              </a:solidFill>
              <a:latin typeface="Arial"/>
              <a:cs typeface="Arial"/>
            </a:rPr>
            <a:t>2. Aged 24 months: Born January to December 2013.</a:t>
          </a:r>
        </a:p>
        <a:p>
          <a:pPr algn="l" rtl="0">
            <a:defRPr sz="1000"/>
          </a:pPr>
          <a:r>
            <a:rPr lang="en-GB" sz="800" b="0" i="0" u="none" strike="noStrike" baseline="0">
              <a:solidFill>
                <a:srgbClr val="000000"/>
              </a:solidFill>
              <a:latin typeface="Arial"/>
              <a:cs typeface="Arial"/>
            </a:rPr>
            <a:t>3. Aged 5 years: Born January to December 2010</a:t>
          </a:r>
        </a:p>
        <a:p>
          <a:pPr algn="l" rtl="0">
            <a:defRPr sz="1000"/>
          </a:pPr>
          <a:r>
            <a:rPr lang="en-GB" sz="800" b="0" i="0" u="none" strike="noStrike" baseline="0">
              <a:solidFill>
                <a:srgbClr val="000000"/>
              </a:solidFill>
              <a:latin typeface="Arial"/>
              <a:ea typeface="+mn-ea"/>
              <a:cs typeface="Arial"/>
            </a:rPr>
            <a:t>3. Scottish Index of Multiple Deprivation (SIMD) 2012 (Scotland level) quintile (population-weighted). </a:t>
          </a:r>
        </a:p>
        <a:p>
          <a:pPr algn="l" rtl="0">
            <a:defRPr sz="1000"/>
          </a:pPr>
          <a:endParaRPr lang="en-GB" sz="800" b="0" i="0" u="none" strike="noStrike" baseline="0">
            <a:solidFill>
              <a:srgbClr val="000000"/>
            </a:solidFill>
            <a:latin typeface="Arial"/>
            <a:cs typeface="Arial"/>
          </a:endParaRPr>
        </a:p>
        <a:p>
          <a:pPr algn="l" rtl="0">
            <a:defRPr sz="1000"/>
          </a:pPr>
          <a:r>
            <a:rPr lang="en-GB" sz="800" b="0" i="0" u="none" strike="noStrike" baseline="0">
              <a:solidFill>
                <a:srgbClr val="000000"/>
              </a:solidFill>
              <a:latin typeface="Arial"/>
              <a:cs typeface="Arial"/>
            </a:rPr>
            <a:t>Source: SIRS</a:t>
          </a:r>
        </a:p>
        <a:p>
          <a:pPr algn="l" rtl="0">
            <a:defRPr sz="1000"/>
          </a:pPr>
          <a:r>
            <a:rPr lang="en-GB" sz="800" b="0" i="0" u="none" strike="noStrike" baseline="0">
              <a:solidFill>
                <a:srgbClr val="000000"/>
              </a:solidFill>
              <a:latin typeface="Arial"/>
              <a:cs typeface="Arial"/>
            </a:rPr>
            <a:t>Date: February 2016.</a:t>
          </a:r>
        </a:p>
      </xdr:txBody>
    </xdr:sp>
    <xdr:clientData/>
  </xdr:twoCellAnchor>
  <mc:AlternateContent xmlns:mc="http://schemas.openxmlformats.org/markup-compatibility/2006">
    <mc:Choice xmlns:a14="http://schemas.microsoft.com/office/drawing/2010/main" Requires="a14">
      <xdr:twoCellAnchor editAs="oneCell">
        <xdr:from>
          <xdr:col>3</xdr:col>
          <xdr:colOff>0</xdr:colOff>
          <xdr:row>0</xdr:row>
          <xdr:rowOff>12700</xdr:rowOff>
        </xdr:from>
        <xdr:to>
          <xdr:col>7</xdr:col>
          <xdr:colOff>0</xdr:colOff>
          <xdr:row>1</xdr:row>
          <xdr:rowOff>0</xdr:rowOff>
        </xdr:to>
        <xdr:sp macro="" textlink="">
          <xdr:nvSpPr>
            <xdr:cNvPr id="19470" name="ComboBox1" hidden="1">
              <a:extLst>
                <a:ext uri="{63B3BB69-23CF-44E3-9099-C40C66FF867C}">
                  <a14:compatExt spid="_x0000_s19470"/>
                </a:ext>
                <a:ext uri="{FF2B5EF4-FFF2-40B4-BE49-F238E27FC236}">
                  <a16:creationId xmlns:a16="http://schemas.microsoft.com/office/drawing/2014/main" id="{00000000-0008-0000-0500-00000E4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15.xml><?xml version="1.0" encoding="utf-8"?>
<c:userShapes xmlns:c="http://schemas.openxmlformats.org/drawingml/2006/chart">
  <cdr:relSizeAnchor xmlns:cdr="http://schemas.openxmlformats.org/drawingml/2006/chartDrawing">
    <cdr:from>
      <cdr:x>0.10978</cdr:x>
      <cdr:y>0.8603</cdr:y>
    </cdr:from>
    <cdr:to>
      <cdr:x>0.27597</cdr:x>
      <cdr:y>0.90529</cdr:y>
    </cdr:to>
    <cdr:sp macro="" textlink="">
      <cdr:nvSpPr>
        <cdr:cNvPr id="20481" name="Text Box 1"/>
        <cdr:cNvSpPr txBox="1">
          <a:spLocks xmlns:a="http://schemas.openxmlformats.org/drawingml/2006/main" noChangeArrowheads="1"/>
        </cdr:cNvSpPr>
      </cdr:nvSpPr>
      <cdr:spPr bwMode="auto">
        <a:xfrm xmlns:a="http://schemas.openxmlformats.org/drawingml/2006/main">
          <a:off x="432492" y="2383940"/>
          <a:ext cx="654737" cy="124669"/>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wrap="none" lIns="18288" tIns="18288" rIns="0" bIns="0" anchor="t" upright="1">
          <a:spAutoFit/>
        </a:bodyPr>
        <a:lstStyle xmlns:a="http://schemas.openxmlformats.org/drawingml/2006/main"/>
        <a:p xmlns:a="http://schemas.openxmlformats.org/drawingml/2006/main">
          <a:pPr algn="l" rtl="0">
            <a:defRPr sz="1000"/>
          </a:pPr>
          <a:r>
            <a:rPr lang="en-GB" sz="700" b="1" i="0" u="none" strike="noStrike" baseline="0">
              <a:solidFill>
                <a:srgbClr val="000000"/>
              </a:solidFill>
              <a:latin typeface="Arial"/>
              <a:cs typeface="Arial"/>
            </a:rPr>
            <a:t>Least deprived</a:t>
          </a:r>
        </a:p>
      </cdr:txBody>
    </cdr:sp>
  </cdr:relSizeAnchor>
  <cdr:relSizeAnchor xmlns:cdr="http://schemas.openxmlformats.org/drawingml/2006/chartDrawing">
    <cdr:from>
      <cdr:x>0.79917</cdr:x>
      <cdr:y>0.85237</cdr:y>
    </cdr:from>
    <cdr:to>
      <cdr:x>0.98512</cdr:x>
      <cdr:y>0.90164</cdr:y>
    </cdr:to>
    <cdr:sp macro="" textlink="">
      <cdr:nvSpPr>
        <cdr:cNvPr id="20482" name="Text Box 2"/>
        <cdr:cNvSpPr txBox="1">
          <a:spLocks xmlns:a="http://schemas.openxmlformats.org/drawingml/2006/main" noChangeArrowheads="1"/>
        </cdr:cNvSpPr>
      </cdr:nvSpPr>
      <cdr:spPr bwMode="auto">
        <a:xfrm xmlns:a="http://schemas.openxmlformats.org/drawingml/2006/main">
          <a:off x="3148465" y="2361959"/>
          <a:ext cx="732606" cy="136522"/>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vertOverflow="clip" wrap="square" lIns="27432" tIns="18288" rIns="0" bIns="0" anchor="t" upright="1"/>
        <a:lstStyle xmlns:a="http://schemas.openxmlformats.org/drawingml/2006/main"/>
        <a:p xmlns:a="http://schemas.openxmlformats.org/drawingml/2006/main">
          <a:pPr algn="l" rtl="0">
            <a:defRPr sz="1000"/>
          </a:pPr>
          <a:r>
            <a:rPr lang="en-GB" sz="700" b="1" i="0" u="none" strike="noStrike" baseline="0">
              <a:solidFill>
                <a:srgbClr val="000000"/>
              </a:solidFill>
              <a:latin typeface="Arial"/>
              <a:cs typeface="Arial"/>
            </a:rPr>
            <a:t>Most deprived</a:t>
          </a:r>
        </a:p>
      </cdr:txBody>
    </cdr:sp>
  </cdr:relSizeAnchor>
</c:userShapes>
</file>

<file path=xl/drawings/drawing16.xml><?xml version="1.0" encoding="utf-8"?>
<c:userShapes xmlns:c="http://schemas.openxmlformats.org/drawingml/2006/chart">
  <cdr:relSizeAnchor xmlns:cdr="http://schemas.openxmlformats.org/drawingml/2006/chartDrawing">
    <cdr:from>
      <cdr:x>0.11007</cdr:x>
      <cdr:y>0.87929</cdr:y>
    </cdr:from>
    <cdr:to>
      <cdr:x>0.26506</cdr:x>
      <cdr:y>0.92155</cdr:y>
    </cdr:to>
    <cdr:sp macro="" textlink="">
      <cdr:nvSpPr>
        <cdr:cNvPr id="25601" name="Text Box 1"/>
        <cdr:cNvSpPr txBox="1">
          <a:spLocks xmlns:a="http://schemas.openxmlformats.org/drawingml/2006/main" noChangeArrowheads="1"/>
        </cdr:cNvSpPr>
      </cdr:nvSpPr>
      <cdr:spPr bwMode="auto">
        <a:xfrm xmlns:a="http://schemas.openxmlformats.org/drawingml/2006/main">
          <a:off x="432593" y="2436542"/>
          <a:ext cx="609136" cy="117104"/>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wrap="none" lIns="18288" tIns="18288" rIns="0" bIns="0" anchor="t" upright="1">
          <a:spAutoFit/>
        </a:bodyPr>
        <a:lstStyle xmlns:a="http://schemas.openxmlformats.org/drawingml/2006/main"/>
        <a:p xmlns:a="http://schemas.openxmlformats.org/drawingml/2006/main">
          <a:pPr algn="l" rtl="0">
            <a:defRPr sz="1000"/>
          </a:pPr>
          <a:r>
            <a:rPr lang="en-GB" sz="650" b="1" i="0" u="none" strike="noStrike" baseline="0">
              <a:solidFill>
                <a:srgbClr val="000000"/>
              </a:solidFill>
              <a:latin typeface="Arial"/>
              <a:cs typeface="Arial"/>
            </a:rPr>
            <a:t>Least deprived</a:t>
          </a:r>
        </a:p>
      </cdr:txBody>
    </cdr:sp>
  </cdr:relSizeAnchor>
  <cdr:relSizeAnchor xmlns:cdr="http://schemas.openxmlformats.org/drawingml/2006/chartDrawing">
    <cdr:from>
      <cdr:x>0.81027</cdr:x>
      <cdr:y>0.87136</cdr:y>
    </cdr:from>
    <cdr:to>
      <cdr:x>0.97054</cdr:x>
      <cdr:y>0.92015</cdr:y>
    </cdr:to>
    <cdr:sp macro="" textlink="">
      <cdr:nvSpPr>
        <cdr:cNvPr id="25602" name="Text Box 2"/>
        <cdr:cNvSpPr txBox="1">
          <a:spLocks xmlns:a="http://schemas.openxmlformats.org/drawingml/2006/main" noChangeArrowheads="1"/>
        </cdr:cNvSpPr>
      </cdr:nvSpPr>
      <cdr:spPr bwMode="auto">
        <a:xfrm xmlns:a="http://schemas.openxmlformats.org/drawingml/2006/main">
          <a:off x="3184497" y="2414562"/>
          <a:ext cx="629898" cy="135207"/>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vertOverflow="clip" wrap="square" lIns="27432" tIns="18288" rIns="0" bIns="0" anchor="t" upright="1"/>
        <a:lstStyle xmlns:a="http://schemas.openxmlformats.org/drawingml/2006/main"/>
        <a:p xmlns:a="http://schemas.openxmlformats.org/drawingml/2006/main">
          <a:pPr algn="l" rtl="0">
            <a:defRPr sz="1000"/>
          </a:pPr>
          <a:r>
            <a:rPr lang="en-GB" sz="650" b="1" i="0" u="none" strike="noStrike" baseline="0">
              <a:solidFill>
                <a:srgbClr val="000000"/>
              </a:solidFill>
              <a:latin typeface="Arial"/>
              <a:cs typeface="Arial"/>
            </a:rPr>
            <a:t>Most deprived</a:t>
          </a:r>
        </a:p>
      </cdr:txBody>
    </cdr:sp>
  </cdr:relSizeAnchor>
</c:userShapes>
</file>

<file path=xl/drawings/drawing17.xml><?xml version="1.0" encoding="utf-8"?>
<c:userShapes xmlns:c="http://schemas.openxmlformats.org/drawingml/2006/chart">
  <cdr:relSizeAnchor xmlns:cdr="http://schemas.openxmlformats.org/drawingml/2006/chartDrawing">
    <cdr:from>
      <cdr:x>0.10816</cdr:x>
      <cdr:y>0.84083</cdr:y>
    </cdr:from>
    <cdr:to>
      <cdr:x>0.27435</cdr:x>
      <cdr:y>0.88582</cdr:y>
    </cdr:to>
    <cdr:sp macro="" textlink="">
      <cdr:nvSpPr>
        <cdr:cNvPr id="26625" name="Text Box 1"/>
        <cdr:cNvSpPr txBox="1">
          <a:spLocks xmlns:a="http://schemas.openxmlformats.org/drawingml/2006/main" noChangeArrowheads="1"/>
        </cdr:cNvSpPr>
      </cdr:nvSpPr>
      <cdr:spPr bwMode="auto">
        <a:xfrm xmlns:a="http://schemas.openxmlformats.org/drawingml/2006/main">
          <a:off x="426112" y="2329964"/>
          <a:ext cx="654736" cy="124669"/>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wrap="none" lIns="18288" tIns="18288" rIns="0" bIns="0" anchor="t" upright="1">
          <a:spAutoFit/>
        </a:bodyPr>
        <a:lstStyle xmlns:a="http://schemas.openxmlformats.org/drawingml/2006/main"/>
        <a:p xmlns:a="http://schemas.openxmlformats.org/drawingml/2006/main">
          <a:pPr algn="l" rtl="0">
            <a:defRPr sz="1000"/>
          </a:pPr>
          <a:r>
            <a:rPr lang="en-GB" sz="700" b="1" i="0" u="none" strike="noStrike" baseline="0">
              <a:solidFill>
                <a:srgbClr val="000000"/>
              </a:solidFill>
              <a:latin typeface="Arial"/>
              <a:cs typeface="Arial"/>
            </a:rPr>
            <a:t>Least deprived</a:t>
          </a:r>
        </a:p>
      </cdr:txBody>
    </cdr:sp>
  </cdr:relSizeAnchor>
  <cdr:relSizeAnchor xmlns:cdr="http://schemas.openxmlformats.org/drawingml/2006/chartDrawing">
    <cdr:from>
      <cdr:x>0.80103</cdr:x>
      <cdr:y>0.83818</cdr:y>
    </cdr:from>
    <cdr:to>
      <cdr:x>0.97768</cdr:x>
      <cdr:y>0.90164</cdr:y>
    </cdr:to>
    <cdr:sp macro="" textlink="">
      <cdr:nvSpPr>
        <cdr:cNvPr id="26626" name="Text Box 2"/>
        <cdr:cNvSpPr txBox="1">
          <a:spLocks xmlns:a="http://schemas.openxmlformats.org/drawingml/2006/main" noChangeArrowheads="1"/>
        </cdr:cNvSpPr>
      </cdr:nvSpPr>
      <cdr:spPr bwMode="auto">
        <a:xfrm xmlns:a="http://schemas.openxmlformats.org/drawingml/2006/main">
          <a:off x="3155792" y="2322637"/>
          <a:ext cx="695971" cy="175844"/>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vertOverflow="clip" wrap="square" lIns="27432" tIns="18288" rIns="0" bIns="0" anchor="t" upright="1"/>
        <a:lstStyle xmlns:a="http://schemas.openxmlformats.org/drawingml/2006/main"/>
        <a:p xmlns:a="http://schemas.openxmlformats.org/drawingml/2006/main">
          <a:pPr algn="l" rtl="0">
            <a:defRPr sz="1000"/>
          </a:pPr>
          <a:r>
            <a:rPr lang="en-GB" sz="700" b="1" i="0" u="none" strike="noStrike" baseline="0">
              <a:solidFill>
                <a:srgbClr val="000000"/>
              </a:solidFill>
              <a:latin typeface="Arial"/>
              <a:cs typeface="Arial"/>
            </a:rPr>
            <a:t>Most deprived</a:t>
          </a:r>
        </a:p>
      </cdr:txBody>
    </cdr:sp>
  </cdr:relSizeAnchor>
</c:userShapes>
</file>

<file path=xl/drawings/drawing18.xml><?xml version="1.0" encoding="utf-8"?>
<c:userShapes xmlns:c="http://schemas.openxmlformats.org/drawingml/2006/chart">
  <cdr:relSizeAnchor xmlns:cdr="http://schemas.openxmlformats.org/drawingml/2006/chartDrawing">
    <cdr:from>
      <cdr:x>0.10315</cdr:x>
      <cdr:y>0.83113</cdr:y>
    </cdr:from>
    <cdr:to>
      <cdr:x>0.27015</cdr:x>
      <cdr:y>0.87596</cdr:y>
    </cdr:to>
    <cdr:sp macro="" textlink="">
      <cdr:nvSpPr>
        <cdr:cNvPr id="162817" name="Text Box 1"/>
        <cdr:cNvSpPr txBox="1">
          <a:spLocks xmlns:a="http://schemas.openxmlformats.org/drawingml/2006/main" noChangeArrowheads="1"/>
        </cdr:cNvSpPr>
      </cdr:nvSpPr>
      <cdr:spPr bwMode="auto">
        <a:xfrm xmlns:a="http://schemas.openxmlformats.org/drawingml/2006/main">
          <a:off x="404400" y="2314051"/>
          <a:ext cx="654746" cy="124817"/>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wrap="none" lIns="18288" tIns="18288" rIns="0" bIns="0" anchor="t" upright="1">
          <a:spAutoFit/>
        </a:bodyPr>
        <a:lstStyle xmlns:a="http://schemas.openxmlformats.org/drawingml/2006/main"/>
        <a:p xmlns:a="http://schemas.openxmlformats.org/drawingml/2006/main">
          <a:pPr algn="l" rtl="0">
            <a:defRPr sz="1000"/>
          </a:pPr>
          <a:r>
            <a:rPr lang="en-GB" sz="700" b="1" i="0" u="none" strike="noStrike" baseline="0">
              <a:solidFill>
                <a:srgbClr val="000000"/>
              </a:solidFill>
              <a:latin typeface="Arial"/>
              <a:cs typeface="Arial"/>
            </a:rPr>
            <a:t>Least deprived</a:t>
          </a:r>
        </a:p>
      </cdr:txBody>
    </cdr:sp>
  </cdr:relSizeAnchor>
  <cdr:relSizeAnchor xmlns:cdr="http://schemas.openxmlformats.org/drawingml/2006/chartDrawing">
    <cdr:from>
      <cdr:x>0.78993</cdr:x>
      <cdr:y>0.82323</cdr:y>
    </cdr:from>
    <cdr:to>
      <cdr:x>0.97514</cdr:x>
      <cdr:y>0.87632</cdr:y>
    </cdr:to>
    <cdr:sp macro="" textlink="">
      <cdr:nvSpPr>
        <cdr:cNvPr id="162818" name="Text Box 2"/>
        <cdr:cNvSpPr txBox="1">
          <a:spLocks xmlns:a="http://schemas.openxmlformats.org/drawingml/2006/main" noChangeArrowheads="1"/>
        </cdr:cNvSpPr>
      </cdr:nvSpPr>
      <cdr:spPr bwMode="auto">
        <a:xfrm xmlns:a="http://schemas.openxmlformats.org/drawingml/2006/main">
          <a:off x="3097021" y="2292070"/>
          <a:ext cx="726168" cy="147795"/>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vertOverflow="clip" wrap="square" lIns="27432" tIns="18288" rIns="0" bIns="0" anchor="t" upright="1"/>
        <a:lstStyle xmlns:a="http://schemas.openxmlformats.org/drawingml/2006/main"/>
        <a:p xmlns:a="http://schemas.openxmlformats.org/drawingml/2006/main">
          <a:pPr algn="l" rtl="0">
            <a:defRPr sz="1000"/>
          </a:pPr>
          <a:r>
            <a:rPr lang="en-GB" sz="700" b="1" i="0" u="none" strike="noStrike" baseline="0">
              <a:solidFill>
                <a:srgbClr val="000000"/>
              </a:solidFill>
              <a:latin typeface="Arial"/>
              <a:cs typeface="Arial"/>
            </a:rPr>
            <a:t>Most deprived</a:t>
          </a:r>
        </a:p>
      </cdr:txBody>
    </cdr:sp>
  </cdr:relSizeAnchor>
</c:userShapes>
</file>

<file path=xl/drawings/drawing19.xml><?xml version="1.0" encoding="utf-8"?>
<c:userShapes xmlns:c="http://schemas.openxmlformats.org/drawingml/2006/chart">
  <cdr:relSizeAnchor xmlns:cdr="http://schemas.openxmlformats.org/drawingml/2006/chartDrawing">
    <cdr:from>
      <cdr:x>0.10903</cdr:x>
      <cdr:y>0.8764</cdr:y>
    </cdr:from>
    <cdr:to>
      <cdr:x>0.27481</cdr:x>
      <cdr:y>0.92139</cdr:y>
    </cdr:to>
    <cdr:sp macro="" textlink="">
      <cdr:nvSpPr>
        <cdr:cNvPr id="163841" name="Text Box 1"/>
        <cdr:cNvSpPr txBox="1">
          <a:spLocks xmlns:a="http://schemas.openxmlformats.org/drawingml/2006/main" noChangeArrowheads="1"/>
        </cdr:cNvSpPr>
      </cdr:nvSpPr>
      <cdr:spPr bwMode="auto">
        <a:xfrm xmlns:a="http://schemas.openxmlformats.org/drawingml/2006/main">
          <a:off x="430587" y="2431742"/>
          <a:ext cx="654701" cy="124834"/>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wrap="none" lIns="18288" tIns="18288" rIns="0" bIns="0" anchor="t" upright="1">
          <a:spAutoFit/>
        </a:bodyPr>
        <a:lstStyle xmlns:a="http://schemas.openxmlformats.org/drawingml/2006/main"/>
        <a:p xmlns:a="http://schemas.openxmlformats.org/drawingml/2006/main">
          <a:pPr algn="l" rtl="0">
            <a:defRPr sz="1000"/>
          </a:pPr>
          <a:r>
            <a:rPr lang="en-GB" sz="700" b="1" i="0" u="none" strike="noStrike" baseline="0">
              <a:solidFill>
                <a:srgbClr val="000000"/>
              </a:solidFill>
              <a:latin typeface="Arial"/>
              <a:cs typeface="Arial"/>
            </a:rPr>
            <a:t>Least deprived</a:t>
          </a:r>
        </a:p>
      </cdr:txBody>
    </cdr:sp>
  </cdr:relSizeAnchor>
  <cdr:relSizeAnchor xmlns:cdr="http://schemas.openxmlformats.org/drawingml/2006/chartDrawing">
    <cdr:from>
      <cdr:x>0.80566</cdr:x>
      <cdr:y>0.86583</cdr:y>
    </cdr:from>
    <cdr:to>
      <cdr:x>0.97774</cdr:x>
      <cdr:y>0.91814</cdr:y>
    </cdr:to>
    <cdr:sp macro="" textlink="">
      <cdr:nvSpPr>
        <cdr:cNvPr id="163842" name="Text Box 2"/>
        <cdr:cNvSpPr txBox="1">
          <a:spLocks xmlns:a="http://schemas.openxmlformats.org/drawingml/2006/main" noChangeArrowheads="1"/>
        </cdr:cNvSpPr>
      </cdr:nvSpPr>
      <cdr:spPr bwMode="auto">
        <a:xfrm xmlns:a="http://schemas.openxmlformats.org/drawingml/2006/main">
          <a:off x="3181703" y="2402435"/>
          <a:ext cx="679585" cy="145136"/>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vertOverflow="clip" wrap="square" lIns="27432" tIns="18288" rIns="0" bIns="0" anchor="t" upright="1"/>
        <a:lstStyle xmlns:a="http://schemas.openxmlformats.org/drawingml/2006/main"/>
        <a:p xmlns:a="http://schemas.openxmlformats.org/drawingml/2006/main">
          <a:pPr algn="l" rtl="0">
            <a:defRPr sz="1000"/>
          </a:pPr>
          <a:r>
            <a:rPr lang="en-GB" sz="700" b="1" i="0" u="none" strike="noStrike" baseline="0">
              <a:solidFill>
                <a:srgbClr val="000000"/>
              </a:solidFill>
              <a:latin typeface="Arial"/>
              <a:cs typeface="Arial"/>
            </a:rPr>
            <a:t>Most deprived</a:t>
          </a:r>
        </a:p>
      </cdr:txBody>
    </cdr:sp>
  </cdr:relSizeAnchor>
</c:userShapes>
</file>

<file path=xl/drawings/drawing20.xml><?xml version="1.0" encoding="utf-8"?>
<c:userShapes xmlns:c="http://schemas.openxmlformats.org/drawingml/2006/chart">
  <cdr:relSizeAnchor xmlns:cdr="http://schemas.openxmlformats.org/drawingml/2006/chartDrawing">
    <cdr:from>
      <cdr:x>0.10215</cdr:x>
      <cdr:y>0.87794</cdr:y>
    </cdr:from>
    <cdr:to>
      <cdr:x>0.26874</cdr:x>
      <cdr:y>0.92277</cdr:y>
    </cdr:to>
    <cdr:sp macro="" textlink="">
      <cdr:nvSpPr>
        <cdr:cNvPr id="164865" name="Text Box 1"/>
        <cdr:cNvSpPr txBox="1">
          <a:spLocks xmlns:a="http://schemas.openxmlformats.org/drawingml/2006/main" noChangeArrowheads="1"/>
        </cdr:cNvSpPr>
      </cdr:nvSpPr>
      <cdr:spPr bwMode="auto">
        <a:xfrm xmlns:a="http://schemas.openxmlformats.org/drawingml/2006/main">
          <a:off x="401466" y="2444388"/>
          <a:ext cx="654726" cy="124817"/>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wrap="none" lIns="18288" tIns="18288" rIns="0" bIns="0" anchor="t" upright="1">
          <a:spAutoFit/>
        </a:bodyPr>
        <a:lstStyle xmlns:a="http://schemas.openxmlformats.org/drawingml/2006/main"/>
        <a:p xmlns:a="http://schemas.openxmlformats.org/drawingml/2006/main">
          <a:pPr algn="l" rtl="0">
            <a:defRPr sz="1000"/>
          </a:pPr>
          <a:r>
            <a:rPr lang="en-GB" sz="700" b="1" i="0" u="none" strike="noStrike" baseline="0">
              <a:solidFill>
                <a:srgbClr val="000000"/>
              </a:solidFill>
              <a:latin typeface="Arial"/>
              <a:cs typeface="Arial"/>
            </a:rPr>
            <a:t>Least deprived</a:t>
          </a:r>
        </a:p>
      </cdr:txBody>
    </cdr:sp>
  </cdr:relSizeAnchor>
  <cdr:relSizeAnchor xmlns:cdr="http://schemas.openxmlformats.org/drawingml/2006/chartDrawing">
    <cdr:from>
      <cdr:x>0.78901</cdr:x>
      <cdr:y>0.87531</cdr:y>
    </cdr:from>
    <cdr:to>
      <cdr:x>0.96215</cdr:x>
      <cdr:y>0.92974</cdr:y>
    </cdr:to>
    <cdr:sp macro="" textlink="">
      <cdr:nvSpPr>
        <cdr:cNvPr id="164866" name="Text Box 2"/>
        <cdr:cNvSpPr txBox="1">
          <a:spLocks xmlns:a="http://schemas.openxmlformats.org/drawingml/2006/main" noChangeArrowheads="1"/>
        </cdr:cNvSpPr>
      </cdr:nvSpPr>
      <cdr:spPr bwMode="auto">
        <a:xfrm xmlns:a="http://schemas.openxmlformats.org/drawingml/2006/main">
          <a:off x="3100932" y="2437061"/>
          <a:ext cx="680493" cy="151541"/>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vertOverflow="clip" wrap="square" lIns="27432" tIns="18288" rIns="0" bIns="0" anchor="t" upright="1"/>
        <a:lstStyle xmlns:a="http://schemas.openxmlformats.org/drawingml/2006/main"/>
        <a:p xmlns:a="http://schemas.openxmlformats.org/drawingml/2006/main">
          <a:pPr algn="l" rtl="0">
            <a:defRPr sz="1000"/>
          </a:pPr>
          <a:r>
            <a:rPr lang="en-GB" sz="700" b="1" i="0" u="none" strike="noStrike" baseline="0">
              <a:solidFill>
                <a:srgbClr val="000000"/>
              </a:solidFill>
              <a:latin typeface="Arial"/>
              <a:cs typeface="Arial"/>
            </a:rPr>
            <a:t>Most deprived</a:t>
          </a:r>
        </a:p>
      </cdr:txBody>
    </cdr:sp>
  </cdr:relSizeAnchor>
</c:userShapes>
</file>

<file path=xl/drawings/drawing21.xml><?xml version="1.0" encoding="utf-8"?>
<c:userShapes xmlns:c="http://schemas.openxmlformats.org/drawingml/2006/chart">
  <cdr:relSizeAnchor xmlns:cdr="http://schemas.openxmlformats.org/drawingml/2006/chartDrawing">
    <cdr:from>
      <cdr:x>0.1063</cdr:x>
      <cdr:y>0.86727</cdr:y>
    </cdr:from>
    <cdr:to>
      <cdr:x>0.27249</cdr:x>
      <cdr:y>0.91226</cdr:y>
    </cdr:to>
    <cdr:sp macro="" textlink="">
      <cdr:nvSpPr>
        <cdr:cNvPr id="26625" name="Text Box 1"/>
        <cdr:cNvSpPr txBox="1">
          <a:spLocks xmlns:a="http://schemas.openxmlformats.org/drawingml/2006/main" noChangeArrowheads="1"/>
        </cdr:cNvSpPr>
      </cdr:nvSpPr>
      <cdr:spPr bwMode="auto">
        <a:xfrm xmlns:a="http://schemas.openxmlformats.org/drawingml/2006/main">
          <a:off x="418571" y="2403233"/>
          <a:ext cx="654371" cy="124669"/>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wrap="none" lIns="18288" tIns="18288" rIns="0" bIns="0" anchor="t" upright="1">
          <a:spAutoFit/>
        </a:bodyPr>
        <a:lstStyle xmlns:a="http://schemas.openxmlformats.org/drawingml/2006/main"/>
        <a:p xmlns:a="http://schemas.openxmlformats.org/drawingml/2006/main">
          <a:pPr algn="l" rtl="0">
            <a:defRPr sz="1000"/>
          </a:pPr>
          <a:r>
            <a:rPr lang="en-GB" sz="700" b="1" i="0" u="none" strike="noStrike" baseline="0">
              <a:solidFill>
                <a:srgbClr val="000000"/>
              </a:solidFill>
              <a:latin typeface="Arial"/>
              <a:cs typeface="Arial"/>
            </a:rPr>
            <a:t>Least deprived</a:t>
          </a:r>
        </a:p>
      </cdr:txBody>
    </cdr:sp>
  </cdr:relSizeAnchor>
  <cdr:relSizeAnchor xmlns:cdr="http://schemas.openxmlformats.org/drawingml/2006/chartDrawing">
    <cdr:from>
      <cdr:x>0.80663</cdr:x>
      <cdr:y>0.87256</cdr:y>
    </cdr:from>
    <cdr:to>
      <cdr:x>0.9732</cdr:x>
      <cdr:y>0.92544</cdr:y>
    </cdr:to>
    <cdr:sp macro="" textlink="">
      <cdr:nvSpPr>
        <cdr:cNvPr id="26626" name="Text Box 2"/>
        <cdr:cNvSpPr txBox="1">
          <a:spLocks xmlns:a="http://schemas.openxmlformats.org/drawingml/2006/main" noChangeArrowheads="1"/>
        </cdr:cNvSpPr>
      </cdr:nvSpPr>
      <cdr:spPr bwMode="auto">
        <a:xfrm xmlns:a="http://schemas.openxmlformats.org/drawingml/2006/main">
          <a:off x="3176077" y="2417888"/>
          <a:ext cx="655903" cy="146536"/>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vertOverflow="clip" wrap="square" lIns="27432" tIns="18288" rIns="0" bIns="0" anchor="t" upright="1"/>
        <a:lstStyle xmlns:a="http://schemas.openxmlformats.org/drawingml/2006/main"/>
        <a:p xmlns:a="http://schemas.openxmlformats.org/drawingml/2006/main">
          <a:pPr algn="l" rtl="0">
            <a:defRPr sz="1000"/>
          </a:pPr>
          <a:r>
            <a:rPr lang="en-GB" sz="700" b="1" i="0" u="none" strike="noStrike" baseline="0">
              <a:solidFill>
                <a:srgbClr val="000000"/>
              </a:solidFill>
              <a:latin typeface="Arial"/>
              <a:cs typeface="Arial"/>
            </a:rPr>
            <a:t>Most deprived</a:t>
          </a:r>
        </a:p>
      </cdr:txBody>
    </cdr:sp>
  </cdr:relSizeAnchor>
</c:userShapes>
</file>

<file path=xl/drawings/drawing22.xml><?xml version="1.0" encoding="utf-8"?>
<c:userShapes xmlns:c="http://schemas.openxmlformats.org/drawingml/2006/chart">
  <cdr:relSizeAnchor xmlns:cdr="http://schemas.openxmlformats.org/drawingml/2006/chartDrawing">
    <cdr:from>
      <cdr:x>0.11521</cdr:x>
      <cdr:y>0.87005</cdr:y>
    </cdr:from>
    <cdr:to>
      <cdr:x>0.2818</cdr:x>
      <cdr:y>0.91488</cdr:y>
    </cdr:to>
    <cdr:sp macro="" textlink="">
      <cdr:nvSpPr>
        <cdr:cNvPr id="164865" name="Text Box 1"/>
        <cdr:cNvSpPr txBox="1">
          <a:spLocks xmlns:a="http://schemas.openxmlformats.org/drawingml/2006/main" noChangeArrowheads="1"/>
        </cdr:cNvSpPr>
      </cdr:nvSpPr>
      <cdr:spPr bwMode="auto">
        <a:xfrm xmlns:a="http://schemas.openxmlformats.org/drawingml/2006/main">
          <a:off x="452529" y="2422407"/>
          <a:ext cx="654360" cy="124817"/>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wrap="none" lIns="18288" tIns="18288" rIns="0" bIns="0" anchor="t" upright="1">
          <a:spAutoFit/>
        </a:bodyPr>
        <a:lstStyle xmlns:a="http://schemas.openxmlformats.org/drawingml/2006/main"/>
        <a:p xmlns:a="http://schemas.openxmlformats.org/drawingml/2006/main">
          <a:pPr algn="l" rtl="0">
            <a:defRPr sz="1000"/>
          </a:pPr>
          <a:r>
            <a:rPr lang="en-GB" sz="700" b="1" i="0" u="none" strike="noStrike" baseline="0">
              <a:solidFill>
                <a:srgbClr val="000000"/>
              </a:solidFill>
              <a:latin typeface="Arial"/>
              <a:cs typeface="Arial"/>
            </a:rPr>
            <a:t>Least deprived</a:t>
          </a:r>
        </a:p>
      </cdr:txBody>
    </cdr:sp>
  </cdr:relSizeAnchor>
  <cdr:relSizeAnchor xmlns:cdr="http://schemas.openxmlformats.org/drawingml/2006/chartDrawing">
    <cdr:from>
      <cdr:x>0.80208</cdr:x>
      <cdr:y>0.87005</cdr:y>
    </cdr:from>
    <cdr:to>
      <cdr:x>0.97687</cdr:x>
      <cdr:y>0.92</cdr:y>
    </cdr:to>
    <cdr:sp macro="" textlink="">
      <cdr:nvSpPr>
        <cdr:cNvPr id="164866" name="Text Box 2"/>
        <cdr:cNvSpPr txBox="1">
          <a:spLocks xmlns:a="http://schemas.openxmlformats.org/drawingml/2006/main" noChangeArrowheads="1"/>
        </cdr:cNvSpPr>
      </cdr:nvSpPr>
      <cdr:spPr bwMode="auto">
        <a:xfrm xmlns:a="http://schemas.openxmlformats.org/drawingml/2006/main">
          <a:off x="3150521" y="2422408"/>
          <a:ext cx="686587" cy="139084"/>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vertOverflow="clip" wrap="square" lIns="27432" tIns="18288" rIns="0" bIns="0" anchor="t" upright="1"/>
        <a:lstStyle xmlns:a="http://schemas.openxmlformats.org/drawingml/2006/main"/>
        <a:p xmlns:a="http://schemas.openxmlformats.org/drawingml/2006/main">
          <a:pPr algn="l" rtl="0">
            <a:defRPr sz="1000"/>
          </a:pPr>
          <a:r>
            <a:rPr lang="en-GB" sz="700" b="1" i="0" u="none" strike="noStrike" baseline="0">
              <a:solidFill>
                <a:srgbClr val="000000"/>
              </a:solidFill>
              <a:latin typeface="Arial"/>
              <a:cs typeface="Arial"/>
            </a:rPr>
            <a:t>Most deprived</a:t>
          </a:r>
        </a:p>
      </cdr:txBody>
    </cdr:sp>
  </cdr:relSizeAnchor>
</c:userShape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trlProp" Target="../ctrlProps/ctrlProp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4.xml"/><Relationship Id="rId1" Type="http://schemas.openxmlformats.org/officeDocument/2006/relationships/printerSettings" Target="../printerSettings/printerSettings4.bin"/><Relationship Id="rId5" Type="http://schemas.openxmlformats.org/officeDocument/2006/relationships/ctrlProp" Target="../ctrlProps/ctrlProp3.xml"/><Relationship Id="rId4" Type="http://schemas.openxmlformats.org/officeDocument/2006/relationships/ctrlProp" Target="../ctrlProps/ctrlProp2.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4.xml"/><Relationship Id="rId1" Type="http://schemas.openxmlformats.org/officeDocument/2006/relationships/printerSettings" Target="../printerSettings/printerSettings6.bin"/><Relationship Id="rId5" Type="http://schemas.openxmlformats.org/officeDocument/2006/relationships/image" Target="../media/image1.emf"/><Relationship Id="rId4" Type="http://schemas.openxmlformats.org/officeDocument/2006/relationships/control" Target="../activeX/activeX1.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pageSetUpPr fitToPage="1"/>
  </sheetPr>
  <dimension ref="A1:L19"/>
  <sheetViews>
    <sheetView showGridLines="0" tabSelected="1" workbookViewId="0">
      <selection sqref="A1:L1"/>
    </sheetView>
  </sheetViews>
  <sheetFormatPr defaultColWidth="9.33203125" defaultRowHeight="12.5" x14ac:dyDescent="0.25"/>
  <cols>
    <col min="1" max="1" width="28.44140625" style="28" customWidth="1"/>
    <col min="2" max="2" width="46" style="28" customWidth="1"/>
    <col min="3" max="11" width="9.33203125" style="32"/>
    <col min="12" max="12" width="11.6640625" style="28" customWidth="1"/>
    <col min="13" max="16384" width="9.33203125" style="28"/>
  </cols>
  <sheetData>
    <row r="1" spans="1:12" s="118" customFormat="1" ht="18" x14ac:dyDescent="0.4">
      <c r="A1" s="260" t="s">
        <v>177</v>
      </c>
      <c r="B1" s="260"/>
      <c r="C1" s="260"/>
      <c r="D1" s="260"/>
      <c r="E1" s="260"/>
      <c r="F1" s="260"/>
      <c r="G1" s="260"/>
      <c r="H1" s="260"/>
      <c r="I1" s="260"/>
      <c r="J1" s="260"/>
      <c r="K1" s="260"/>
      <c r="L1" s="260"/>
    </row>
    <row r="3" spans="1:12" x14ac:dyDescent="0.25">
      <c r="A3" s="28" t="s">
        <v>26</v>
      </c>
    </row>
    <row r="5" spans="1:12" ht="15" customHeight="1" x14ac:dyDescent="0.3">
      <c r="A5" s="29" t="s">
        <v>23</v>
      </c>
      <c r="B5" s="30" t="s">
        <v>24</v>
      </c>
      <c r="C5" s="35"/>
      <c r="D5" s="35"/>
      <c r="E5" s="35"/>
      <c r="F5" s="35"/>
      <c r="G5" s="35"/>
      <c r="H5" s="35"/>
      <c r="I5" s="35"/>
      <c r="J5" s="35"/>
      <c r="K5" s="35"/>
      <c r="L5" s="35"/>
    </row>
    <row r="6" spans="1:12" ht="14.5" customHeight="1" x14ac:dyDescent="0.25">
      <c r="A6" s="34" t="s">
        <v>28</v>
      </c>
      <c r="B6" s="261" t="s">
        <v>186</v>
      </c>
      <c r="C6" s="261"/>
      <c r="D6" s="261"/>
      <c r="E6" s="261"/>
      <c r="F6" s="261"/>
      <c r="G6" s="261"/>
      <c r="H6" s="261"/>
      <c r="I6" s="261"/>
      <c r="J6" s="261"/>
    </row>
    <row r="7" spans="1:12" x14ac:dyDescent="0.25">
      <c r="A7" s="34"/>
      <c r="B7" s="262"/>
      <c r="C7" s="262"/>
      <c r="D7" s="262"/>
      <c r="E7" s="262"/>
      <c r="F7" s="262"/>
      <c r="G7" s="262"/>
      <c r="H7" s="262"/>
      <c r="I7" s="262"/>
      <c r="J7" s="262"/>
    </row>
    <row r="8" spans="1:12" x14ac:dyDescent="0.25">
      <c r="A8" s="34"/>
      <c r="B8" s="262"/>
      <c r="C8" s="262"/>
      <c r="D8" s="262"/>
      <c r="E8" s="262"/>
      <c r="F8" s="262"/>
      <c r="G8" s="262"/>
      <c r="H8" s="262"/>
      <c r="I8" s="262"/>
      <c r="J8" s="262"/>
    </row>
    <row r="10" spans="1:12" ht="15" customHeight="1" x14ac:dyDescent="0.25">
      <c r="A10" s="34" t="s">
        <v>25</v>
      </c>
      <c r="B10" s="262" t="s">
        <v>187</v>
      </c>
      <c r="C10" s="262"/>
      <c r="D10" s="262"/>
      <c r="E10" s="262"/>
      <c r="F10" s="262"/>
      <c r="G10" s="262"/>
      <c r="H10" s="262"/>
      <c r="I10" s="262"/>
      <c r="J10" s="262"/>
    </row>
    <row r="11" spans="1:12" x14ac:dyDescent="0.25">
      <c r="A11" s="34"/>
      <c r="B11" s="262"/>
      <c r="C11" s="262"/>
      <c r="D11" s="262"/>
      <c r="E11" s="262"/>
      <c r="F11" s="262"/>
      <c r="G11" s="262"/>
      <c r="H11" s="262"/>
      <c r="I11" s="262"/>
      <c r="J11" s="262"/>
    </row>
    <row r="12" spans="1:12" x14ac:dyDescent="0.25">
      <c r="A12" s="34"/>
      <c r="B12" s="262"/>
      <c r="C12" s="262"/>
      <c r="D12" s="262"/>
      <c r="E12" s="262"/>
      <c r="F12" s="262"/>
      <c r="G12" s="262"/>
      <c r="H12" s="262"/>
      <c r="I12" s="262"/>
      <c r="J12" s="262"/>
    </row>
    <row r="13" spans="1:12" x14ac:dyDescent="0.25">
      <c r="A13" s="34"/>
    </row>
    <row r="14" spans="1:12" ht="15.5" customHeight="1" x14ac:dyDescent="0.25">
      <c r="A14" s="34" t="s">
        <v>132</v>
      </c>
      <c r="B14" s="262" t="s">
        <v>188</v>
      </c>
      <c r="C14" s="262"/>
      <c r="D14" s="262"/>
      <c r="E14" s="262"/>
      <c r="F14" s="262"/>
      <c r="G14" s="262"/>
      <c r="H14" s="262"/>
      <c r="I14" s="262"/>
      <c r="J14" s="262"/>
      <c r="K14" s="28"/>
    </row>
    <row r="15" spans="1:12" x14ac:dyDescent="0.25">
      <c r="A15" s="44"/>
      <c r="B15" s="262"/>
      <c r="C15" s="262"/>
      <c r="D15" s="262"/>
      <c r="E15" s="262"/>
      <c r="F15" s="262"/>
      <c r="G15" s="262"/>
      <c r="H15" s="262"/>
      <c r="I15" s="262"/>
      <c r="J15" s="262"/>
      <c r="K15" s="28"/>
    </row>
    <row r="16" spans="1:12" x14ac:dyDescent="0.25">
      <c r="A16" s="44"/>
      <c r="B16" s="262"/>
      <c r="C16" s="262"/>
      <c r="D16" s="262"/>
      <c r="E16" s="262"/>
      <c r="F16" s="262"/>
      <c r="G16" s="262"/>
      <c r="H16" s="262"/>
      <c r="I16" s="262"/>
      <c r="J16" s="262"/>
      <c r="K16" s="28"/>
    </row>
    <row r="17" spans="1:12" x14ac:dyDescent="0.25">
      <c r="A17" s="31"/>
      <c r="B17" s="31"/>
      <c r="C17" s="31"/>
      <c r="D17" s="31"/>
      <c r="E17" s="31"/>
      <c r="F17" s="31"/>
      <c r="G17" s="31"/>
      <c r="H17" s="31"/>
      <c r="I17" s="31"/>
      <c r="J17" s="31"/>
      <c r="K17" s="31"/>
      <c r="L17" s="31"/>
    </row>
    <row r="18" spans="1:12" x14ac:dyDescent="0.25">
      <c r="K18" s="33"/>
      <c r="L18" s="33" t="s">
        <v>17</v>
      </c>
    </row>
    <row r="19" spans="1:12" x14ac:dyDescent="0.25">
      <c r="K19" s="59"/>
      <c r="L19" s="59" t="s">
        <v>190</v>
      </c>
    </row>
  </sheetData>
  <mergeCells count="4">
    <mergeCell ref="A1:L1"/>
    <mergeCell ref="B6:J8"/>
    <mergeCell ref="B10:J12"/>
    <mergeCell ref="B14:J16"/>
  </mergeCells>
  <phoneticPr fontId="0" type="noConversion"/>
  <hyperlinks>
    <hyperlink ref="A6" location="Data!A1" tooltip="Data for Scotland and NHS Bords" display="Data" xr:uid="{00000000-0004-0000-0000-000000000000}"/>
    <hyperlink ref="A10" location="'Charts - Scotland'!A1" tooltip="Charts for Scotland" display="Charts - Scotland" xr:uid="{00000000-0004-0000-0000-000001000000}"/>
    <hyperlink ref="A14" location="'Charts - NHS Board'!A1" tooltip="NHS Board Charts" display="Charts - NHS Board" xr:uid="{00000000-0004-0000-0000-000002000000}"/>
  </hyperlinks>
  <pageMargins left="0.74803149606299213" right="0.23622047244094491" top="0.98425196850393704" bottom="0.98425196850393704" header="0.51181102362204722" footer="0.51181102362204722"/>
  <pageSetup paperSize="9" scale="96"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A1:AM139"/>
  <sheetViews>
    <sheetView showGridLines="0" zoomScale="96" zoomScaleNormal="96" zoomScaleSheetLayoutView="70" zoomScalePageLayoutView="85" workbookViewId="0"/>
  </sheetViews>
  <sheetFormatPr defaultRowHeight="10" x14ac:dyDescent="0.2"/>
  <cols>
    <col min="1" max="1" width="32.77734375" customWidth="1"/>
    <col min="2" max="2" width="15.109375" style="2" customWidth="1"/>
    <col min="3" max="3" width="10.33203125" style="147" customWidth="1"/>
    <col min="4" max="4" width="11.33203125" style="147" bestFit="1" customWidth="1"/>
    <col min="5" max="7" width="10.77734375" style="147" customWidth="1"/>
    <col min="8" max="8" width="11.33203125" style="3" bestFit="1" customWidth="1"/>
    <col min="9" max="11" width="10.77734375" style="3" customWidth="1"/>
    <col min="12" max="12" width="10.6640625" style="147" bestFit="1" customWidth="1"/>
    <col min="13" max="15" width="10.77734375" style="147" customWidth="1"/>
    <col min="16" max="16" width="12" style="147" customWidth="1"/>
    <col min="17" max="19" width="10.77734375" style="3" customWidth="1"/>
    <col min="20" max="20" width="11.109375" style="3" customWidth="1"/>
    <col min="21" max="21" width="9.21875" style="218" customWidth="1"/>
    <col min="22" max="22" width="9.77734375" style="218" bestFit="1" customWidth="1"/>
    <col min="23" max="23" width="14.21875" style="218" customWidth="1"/>
    <col min="24" max="24" width="12.33203125" style="218" customWidth="1"/>
    <col min="25" max="25" width="13.109375" style="218" customWidth="1"/>
    <col min="26" max="26" width="12.33203125" bestFit="1" customWidth="1"/>
    <col min="27" max="27" width="9.77734375" bestFit="1" customWidth="1"/>
    <col min="28" max="28" width="6.33203125" bestFit="1" customWidth="1"/>
    <col min="29" max="29" width="9.77734375" bestFit="1" customWidth="1"/>
    <col min="30" max="30" width="17.77734375" bestFit="1" customWidth="1"/>
    <col min="31" max="31" width="12.44140625" customWidth="1"/>
    <col min="32" max="32" width="17.77734375" bestFit="1" customWidth="1"/>
    <col min="33" max="33" width="12.109375" customWidth="1"/>
    <col min="34" max="37" width="11.77734375" customWidth="1"/>
    <col min="38" max="38" width="22.6640625" bestFit="1" customWidth="1"/>
    <col min="39" max="39" width="26.109375" bestFit="1" customWidth="1"/>
  </cols>
  <sheetData>
    <row r="1" spans="1:39" ht="26.25" customHeight="1" x14ac:dyDescent="0.3">
      <c r="A1" s="230" t="s">
        <v>184</v>
      </c>
      <c r="B1" s="230"/>
      <c r="C1" s="230"/>
      <c r="D1" s="230"/>
      <c r="E1" s="230"/>
      <c r="F1" s="230"/>
      <c r="G1" s="230"/>
      <c r="H1" s="230"/>
      <c r="I1" s="230"/>
      <c r="J1" s="230"/>
      <c r="K1" s="230"/>
      <c r="L1" s="230"/>
      <c r="M1" s="230"/>
      <c r="N1" s="230"/>
      <c r="O1" s="230"/>
      <c r="P1" s="230"/>
      <c r="Q1" s="230"/>
      <c r="R1" s="230"/>
      <c r="S1" s="230"/>
      <c r="T1" s="230"/>
    </row>
    <row r="2" spans="1:39" ht="12.75" customHeight="1" x14ac:dyDescent="0.3">
      <c r="A2" s="14" t="s">
        <v>189</v>
      </c>
      <c r="E2" s="166"/>
      <c r="F2" s="166"/>
      <c r="G2" s="166"/>
      <c r="H2" s="37"/>
      <c r="I2" s="15"/>
      <c r="J2" s="15"/>
      <c r="K2" s="15"/>
      <c r="Y2" s="36" t="s">
        <v>27</v>
      </c>
    </row>
    <row r="3" spans="1:39" ht="12.75" customHeight="1" x14ac:dyDescent="0.25">
      <c r="A3" s="1"/>
      <c r="E3" s="167"/>
      <c r="F3" s="167"/>
      <c r="G3" s="167"/>
      <c r="H3" s="15"/>
      <c r="I3" s="15"/>
      <c r="J3" s="15"/>
      <c r="K3" s="15"/>
    </row>
    <row r="4" spans="1:39" ht="11.25" customHeight="1" x14ac:dyDescent="0.25">
      <c r="A4" s="1"/>
      <c r="C4" s="168"/>
      <c r="D4" s="281"/>
      <c r="E4" s="282"/>
      <c r="F4" s="282"/>
      <c r="G4" s="282"/>
      <c r="H4" s="282"/>
      <c r="I4" s="282"/>
      <c r="J4" s="282"/>
      <c r="K4" s="123"/>
      <c r="L4" s="281"/>
      <c r="M4" s="282"/>
      <c r="N4" s="282"/>
      <c r="O4" s="282"/>
      <c r="P4" s="282"/>
      <c r="Q4" s="282"/>
      <c r="R4" s="282"/>
      <c r="S4" s="282"/>
      <c r="T4" s="282"/>
    </row>
    <row r="5" spans="1:39" ht="13.5" customHeight="1" x14ac:dyDescent="0.25">
      <c r="A5" s="16"/>
      <c r="B5" s="266" t="s">
        <v>179</v>
      </c>
      <c r="C5" s="268" t="s">
        <v>193</v>
      </c>
      <c r="D5" s="269"/>
      <c r="E5" s="269"/>
      <c r="F5" s="269"/>
      <c r="G5" s="269"/>
      <c r="H5" s="269"/>
      <c r="I5" s="269"/>
      <c r="J5" s="269"/>
      <c r="K5" s="269"/>
      <c r="L5" s="268" t="s">
        <v>194</v>
      </c>
      <c r="M5" s="269"/>
      <c r="N5" s="269"/>
      <c r="O5" s="269"/>
      <c r="P5" s="269"/>
      <c r="Q5" s="270"/>
      <c r="R5" s="270"/>
      <c r="S5" s="270"/>
      <c r="T5" s="271"/>
      <c r="U5" s="278" t="s">
        <v>192</v>
      </c>
      <c r="V5" s="279"/>
      <c r="W5" s="279"/>
      <c r="X5" s="279"/>
      <c r="Y5" s="280"/>
      <c r="Z5" s="264"/>
      <c r="AA5" s="264"/>
      <c r="AB5" s="264"/>
      <c r="AC5" s="264"/>
      <c r="AD5" s="263"/>
      <c r="AE5" s="265"/>
      <c r="AF5" s="265"/>
      <c r="AG5" s="265"/>
      <c r="AH5" s="265"/>
      <c r="AI5" s="265"/>
      <c r="AJ5" s="265"/>
      <c r="AK5" s="263"/>
      <c r="AL5" s="13"/>
      <c r="AM5" s="13"/>
    </row>
    <row r="6" spans="1:39" s="1" customFormat="1" ht="35" customHeight="1" x14ac:dyDescent="0.25">
      <c r="A6" s="17" t="s">
        <v>178</v>
      </c>
      <c r="B6" s="267"/>
      <c r="C6" s="274" t="s">
        <v>174</v>
      </c>
      <c r="D6" s="276" t="s">
        <v>33</v>
      </c>
      <c r="E6" s="284"/>
      <c r="F6" s="284"/>
      <c r="G6" s="277"/>
      <c r="H6" s="283" t="s">
        <v>34</v>
      </c>
      <c r="I6" s="272"/>
      <c r="J6" s="272"/>
      <c r="K6" s="273"/>
      <c r="L6" s="274" t="s">
        <v>174</v>
      </c>
      <c r="M6" s="285" t="s">
        <v>33</v>
      </c>
      <c r="N6" s="286"/>
      <c r="O6" s="286"/>
      <c r="P6" s="287"/>
      <c r="Q6" s="272" t="s">
        <v>34</v>
      </c>
      <c r="R6" s="272"/>
      <c r="S6" s="272"/>
      <c r="T6" s="273"/>
      <c r="U6" s="274" t="s">
        <v>174</v>
      </c>
      <c r="V6" s="276" t="s">
        <v>33</v>
      </c>
      <c r="W6" s="277"/>
      <c r="X6" s="276" t="s">
        <v>34</v>
      </c>
      <c r="Y6" s="277"/>
      <c r="Z6" s="60"/>
      <c r="AA6" s="60"/>
      <c r="AB6" s="60"/>
      <c r="AC6" s="60"/>
      <c r="AD6" s="263"/>
      <c r="AE6" s="60"/>
      <c r="AF6" s="60"/>
      <c r="AG6" s="60"/>
      <c r="AH6" s="60"/>
      <c r="AI6" s="60"/>
      <c r="AJ6" s="60"/>
      <c r="AK6" s="263"/>
      <c r="AL6" s="60"/>
      <c r="AM6" s="60"/>
    </row>
    <row r="7" spans="1:39" s="1" customFormat="1" ht="36" customHeight="1" x14ac:dyDescent="0.25">
      <c r="A7" s="17"/>
      <c r="B7" s="267"/>
      <c r="C7" s="275"/>
      <c r="D7" s="169" t="s">
        <v>176</v>
      </c>
      <c r="E7" s="170" t="s">
        <v>32</v>
      </c>
      <c r="F7" s="170" t="s">
        <v>138</v>
      </c>
      <c r="G7" s="171" t="s">
        <v>171</v>
      </c>
      <c r="H7" s="169" t="s">
        <v>176</v>
      </c>
      <c r="I7" s="38" t="s">
        <v>32</v>
      </c>
      <c r="J7" s="38" t="s">
        <v>138</v>
      </c>
      <c r="K7" s="129" t="s">
        <v>171</v>
      </c>
      <c r="L7" s="275"/>
      <c r="M7" s="169" t="s">
        <v>29</v>
      </c>
      <c r="N7" s="192" t="s">
        <v>36</v>
      </c>
      <c r="O7" s="192" t="s">
        <v>35</v>
      </c>
      <c r="P7" s="193" t="s">
        <v>173</v>
      </c>
      <c r="Q7" s="69" t="s">
        <v>30</v>
      </c>
      <c r="R7" s="69" t="s">
        <v>36</v>
      </c>
      <c r="S7" s="69" t="s">
        <v>35</v>
      </c>
      <c r="T7" s="193" t="s">
        <v>173</v>
      </c>
      <c r="U7" s="275"/>
      <c r="V7" s="220" t="s">
        <v>183</v>
      </c>
      <c r="W7" s="221" t="s">
        <v>139</v>
      </c>
      <c r="X7" s="220" t="s">
        <v>183</v>
      </c>
      <c r="Y7" s="221" t="s">
        <v>139</v>
      </c>
      <c r="Z7" s="66"/>
      <c r="AA7" s="66"/>
      <c r="AB7" s="66"/>
      <c r="AC7" s="66"/>
      <c r="AD7" s="64"/>
      <c r="AE7" s="65"/>
      <c r="AF7" s="65"/>
      <c r="AG7" s="65"/>
      <c r="AH7" s="66"/>
      <c r="AI7" s="66"/>
      <c r="AJ7" s="66"/>
      <c r="AK7" s="65"/>
      <c r="AL7" s="65"/>
      <c r="AM7" s="66"/>
    </row>
    <row r="8" spans="1:39" ht="11.25" customHeight="1" x14ac:dyDescent="0.2">
      <c r="A8" s="70"/>
      <c r="B8" s="53"/>
      <c r="C8" s="148"/>
      <c r="D8" s="172"/>
      <c r="E8" s="168"/>
      <c r="F8" s="168"/>
      <c r="G8" s="173"/>
      <c r="H8" s="130"/>
      <c r="I8" s="130"/>
      <c r="J8" s="130"/>
      <c r="K8" s="130"/>
      <c r="L8" s="148"/>
      <c r="M8" s="168"/>
      <c r="N8" s="168"/>
      <c r="O8" s="168"/>
      <c r="P8" s="173"/>
      <c r="Q8" s="39"/>
      <c r="R8" s="39"/>
      <c r="S8" s="39"/>
      <c r="T8" s="40"/>
      <c r="U8" s="227"/>
      <c r="V8" s="222"/>
      <c r="W8" s="223"/>
      <c r="X8" s="222"/>
      <c r="Y8" s="223"/>
      <c r="Z8" s="68"/>
      <c r="AA8" s="68"/>
      <c r="AB8" s="68"/>
      <c r="AC8" s="68"/>
      <c r="AD8" s="68"/>
      <c r="AE8" s="68"/>
      <c r="AF8" s="68"/>
      <c r="AG8" s="68"/>
      <c r="AH8" s="68"/>
      <c r="AI8" s="68"/>
      <c r="AJ8" s="62"/>
      <c r="AK8" s="61"/>
      <c r="AL8" s="61"/>
      <c r="AM8" s="62"/>
    </row>
    <row r="9" spans="1:39" s="1" customFormat="1" ht="11.5" x14ac:dyDescent="0.25">
      <c r="A9" s="17" t="s">
        <v>3</v>
      </c>
      <c r="B9" s="54" t="s">
        <v>21</v>
      </c>
      <c r="C9" s="149">
        <v>49016</v>
      </c>
      <c r="D9" s="174">
        <v>46927</v>
      </c>
      <c r="E9" s="154">
        <v>46951</v>
      </c>
      <c r="F9" s="154">
        <v>45650</v>
      </c>
      <c r="G9" s="156">
        <v>46438</v>
      </c>
      <c r="H9" s="131">
        <v>95.7</v>
      </c>
      <c r="I9" s="131">
        <v>95.8</v>
      </c>
      <c r="J9" s="131">
        <v>93.1</v>
      </c>
      <c r="K9" s="132">
        <v>94.7</v>
      </c>
      <c r="L9" s="149">
        <v>48951</v>
      </c>
      <c r="M9" s="154">
        <v>45943</v>
      </c>
      <c r="N9" s="154">
        <v>45881</v>
      </c>
      <c r="O9" s="154">
        <v>45697</v>
      </c>
      <c r="P9" s="156">
        <v>45621</v>
      </c>
      <c r="Q9" s="131">
        <v>93.9</v>
      </c>
      <c r="R9" s="131">
        <v>93.7</v>
      </c>
      <c r="S9" s="131">
        <v>93.4</v>
      </c>
      <c r="T9" s="132">
        <v>93.2</v>
      </c>
      <c r="U9" s="235">
        <v>55422</v>
      </c>
      <c r="V9" s="236">
        <v>50483</v>
      </c>
      <c r="W9" s="237">
        <v>50158</v>
      </c>
      <c r="X9" s="231">
        <v>91.1</v>
      </c>
      <c r="Y9" s="232">
        <v>90.5</v>
      </c>
      <c r="Z9" s="200"/>
      <c r="AA9" s="200"/>
      <c r="AB9" s="68"/>
      <c r="AC9" s="68"/>
      <c r="AD9" s="68"/>
      <c r="AE9" s="68"/>
      <c r="AF9" s="68"/>
      <c r="AG9" s="68"/>
      <c r="AH9" s="68"/>
      <c r="AI9" s="68"/>
      <c r="AJ9" s="62"/>
      <c r="AK9" s="61"/>
      <c r="AL9" s="61"/>
      <c r="AM9" s="62"/>
    </row>
    <row r="10" spans="1:39" ht="11.5" x14ac:dyDescent="0.2">
      <c r="A10" s="19"/>
      <c r="B10" s="126" t="s">
        <v>134</v>
      </c>
      <c r="C10" s="150">
        <v>10975</v>
      </c>
      <c r="D10" s="175">
        <v>10256</v>
      </c>
      <c r="E10" s="157">
        <v>10341</v>
      </c>
      <c r="F10" s="157">
        <v>9925</v>
      </c>
      <c r="G10" s="158">
        <v>10130</v>
      </c>
      <c r="H10" s="133">
        <v>93.4</v>
      </c>
      <c r="I10" s="133">
        <v>94.2</v>
      </c>
      <c r="J10" s="133">
        <v>90.4</v>
      </c>
      <c r="K10" s="134">
        <v>92.3</v>
      </c>
      <c r="L10" s="150">
        <v>11268</v>
      </c>
      <c r="M10" s="157">
        <v>10276</v>
      </c>
      <c r="N10" s="157">
        <v>10277</v>
      </c>
      <c r="O10" s="157">
        <v>10244</v>
      </c>
      <c r="P10" s="158">
        <v>10190</v>
      </c>
      <c r="Q10" s="133">
        <v>91.2</v>
      </c>
      <c r="R10" s="133">
        <v>91.2</v>
      </c>
      <c r="S10" s="133">
        <v>90.9</v>
      </c>
      <c r="T10" s="134">
        <v>90.4</v>
      </c>
      <c r="U10" s="238">
        <v>12835</v>
      </c>
      <c r="V10" s="239">
        <v>11279</v>
      </c>
      <c r="W10" s="240">
        <v>11184</v>
      </c>
      <c r="X10" s="224">
        <v>87.9</v>
      </c>
      <c r="Y10" s="225">
        <v>87.1</v>
      </c>
      <c r="Z10" s="68"/>
      <c r="AA10" s="68"/>
      <c r="AB10" s="68"/>
      <c r="AC10" s="68"/>
      <c r="AD10" s="68"/>
      <c r="AE10" s="68"/>
      <c r="AF10" s="68"/>
      <c r="AG10" s="68"/>
      <c r="AH10" s="68"/>
      <c r="AI10" s="68"/>
      <c r="AJ10" s="62"/>
      <c r="AK10" s="61"/>
      <c r="AL10" s="61"/>
      <c r="AM10" s="62"/>
    </row>
    <row r="11" spans="1:39" ht="11.5" x14ac:dyDescent="0.2">
      <c r="A11" s="19"/>
      <c r="B11" s="55" t="s">
        <v>168</v>
      </c>
      <c r="C11" s="150">
        <v>9745</v>
      </c>
      <c r="D11" s="175">
        <v>9251</v>
      </c>
      <c r="E11" s="157">
        <v>9289</v>
      </c>
      <c r="F11" s="157">
        <v>8959</v>
      </c>
      <c r="G11" s="158">
        <v>9140</v>
      </c>
      <c r="H11" s="133">
        <v>94.9</v>
      </c>
      <c r="I11" s="133">
        <v>95.3</v>
      </c>
      <c r="J11" s="133">
        <v>91.9</v>
      </c>
      <c r="K11" s="134">
        <v>93.8</v>
      </c>
      <c r="L11" s="150">
        <v>9832</v>
      </c>
      <c r="M11" s="157">
        <v>9107</v>
      </c>
      <c r="N11" s="157">
        <v>9083</v>
      </c>
      <c r="O11" s="157">
        <v>9071</v>
      </c>
      <c r="P11" s="158">
        <v>9026</v>
      </c>
      <c r="Q11" s="133">
        <v>92.6</v>
      </c>
      <c r="R11" s="133">
        <v>92.4</v>
      </c>
      <c r="S11" s="133">
        <v>92.3</v>
      </c>
      <c r="T11" s="134">
        <v>91.8</v>
      </c>
      <c r="U11" s="238">
        <v>10788</v>
      </c>
      <c r="V11" s="239">
        <v>9675</v>
      </c>
      <c r="W11" s="240">
        <v>9599</v>
      </c>
      <c r="X11" s="224">
        <v>89.7</v>
      </c>
      <c r="Y11" s="225">
        <v>89</v>
      </c>
      <c r="Z11" s="68"/>
      <c r="AA11" s="68"/>
      <c r="AB11" s="68"/>
      <c r="AC11" s="68"/>
      <c r="AD11" s="68"/>
      <c r="AE11" s="68"/>
      <c r="AF11" s="68"/>
      <c r="AG11" s="68"/>
      <c r="AH11" s="68"/>
      <c r="AI11" s="68"/>
      <c r="AJ11" s="62"/>
      <c r="AK11" s="61"/>
      <c r="AL11" s="61"/>
      <c r="AM11" s="62"/>
    </row>
    <row r="12" spans="1:39" ht="11.5" x14ac:dyDescent="0.2">
      <c r="A12" s="19"/>
      <c r="B12" s="55" t="s">
        <v>169</v>
      </c>
      <c r="C12" s="150">
        <v>8872</v>
      </c>
      <c r="D12" s="175">
        <v>8525</v>
      </c>
      <c r="E12" s="157">
        <v>8530</v>
      </c>
      <c r="F12" s="157">
        <v>8316</v>
      </c>
      <c r="G12" s="158">
        <v>8445</v>
      </c>
      <c r="H12" s="133">
        <v>96.1</v>
      </c>
      <c r="I12" s="133">
        <v>96.1</v>
      </c>
      <c r="J12" s="133">
        <v>93.7</v>
      </c>
      <c r="K12" s="134">
        <v>95.2</v>
      </c>
      <c r="L12" s="150">
        <v>8897</v>
      </c>
      <c r="M12" s="157">
        <v>8349</v>
      </c>
      <c r="N12" s="157">
        <v>8356</v>
      </c>
      <c r="O12" s="157">
        <v>8311</v>
      </c>
      <c r="P12" s="158">
        <v>8312</v>
      </c>
      <c r="Q12" s="133">
        <v>93.8</v>
      </c>
      <c r="R12" s="133">
        <v>93.9</v>
      </c>
      <c r="S12" s="133">
        <v>93.4</v>
      </c>
      <c r="T12" s="134">
        <v>93.4</v>
      </c>
      <c r="U12" s="238">
        <v>10032</v>
      </c>
      <c r="V12" s="239">
        <v>9151</v>
      </c>
      <c r="W12" s="240">
        <v>9084</v>
      </c>
      <c r="X12" s="224">
        <v>91.2</v>
      </c>
      <c r="Y12" s="225">
        <v>90.6</v>
      </c>
      <c r="Z12" s="200"/>
      <c r="AA12" s="68"/>
      <c r="AB12" s="68"/>
      <c r="AC12" s="68"/>
      <c r="AD12" s="68"/>
      <c r="AE12" s="68"/>
      <c r="AF12" s="68"/>
      <c r="AG12" s="68"/>
      <c r="AH12" s="68"/>
      <c r="AI12" s="68"/>
      <c r="AJ12" s="62"/>
      <c r="AK12" s="61"/>
      <c r="AL12" s="61"/>
      <c r="AM12" s="62"/>
    </row>
    <row r="13" spans="1:39" ht="11.5" x14ac:dyDescent="0.2">
      <c r="A13" s="19"/>
      <c r="B13" s="55" t="s">
        <v>170</v>
      </c>
      <c r="C13" s="150">
        <v>10546</v>
      </c>
      <c r="D13" s="175">
        <v>10221</v>
      </c>
      <c r="E13" s="157">
        <v>10180</v>
      </c>
      <c r="F13" s="157">
        <v>9966</v>
      </c>
      <c r="G13" s="158">
        <v>10144</v>
      </c>
      <c r="H13" s="133">
        <v>96.9</v>
      </c>
      <c r="I13" s="133">
        <v>96.5</v>
      </c>
      <c r="J13" s="133">
        <v>94.5</v>
      </c>
      <c r="K13" s="134">
        <v>96.2</v>
      </c>
      <c r="L13" s="150">
        <v>10379</v>
      </c>
      <c r="M13" s="157">
        <v>9945</v>
      </c>
      <c r="N13" s="157">
        <v>9929</v>
      </c>
      <c r="O13" s="157">
        <v>9884</v>
      </c>
      <c r="P13" s="158">
        <v>9899</v>
      </c>
      <c r="Q13" s="133">
        <v>95.8</v>
      </c>
      <c r="R13" s="133">
        <v>95.7</v>
      </c>
      <c r="S13" s="133">
        <v>95.2</v>
      </c>
      <c r="T13" s="134">
        <v>95.4</v>
      </c>
      <c r="U13" s="238">
        <v>11470</v>
      </c>
      <c r="V13" s="239">
        <v>10687</v>
      </c>
      <c r="W13" s="240">
        <v>10634</v>
      </c>
      <c r="X13" s="224">
        <v>93.2</v>
      </c>
      <c r="Y13" s="225">
        <v>92.7</v>
      </c>
      <c r="Z13" s="68"/>
      <c r="AA13" s="68"/>
      <c r="AB13" s="68"/>
      <c r="AC13" s="68"/>
      <c r="AD13" s="68"/>
      <c r="AE13" s="68"/>
      <c r="AF13" s="68"/>
      <c r="AG13" s="68"/>
      <c r="AH13" s="68"/>
      <c r="AI13" s="68"/>
      <c r="AJ13" s="62"/>
      <c r="AK13" s="61"/>
      <c r="AL13" s="61"/>
      <c r="AM13" s="62"/>
    </row>
    <row r="14" spans="1:39" ht="12.75" customHeight="1" x14ac:dyDescent="0.2">
      <c r="A14" s="19"/>
      <c r="B14" s="126" t="s">
        <v>133</v>
      </c>
      <c r="C14" s="150">
        <v>8757</v>
      </c>
      <c r="D14" s="175">
        <v>8560</v>
      </c>
      <c r="E14" s="157">
        <v>8497</v>
      </c>
      <c r="F14" s="157">
        <v>8371</v>
      </c>
      <c r="G14" s="158">
        <v>8466</v>
      </c>
      <c r="H14" s="133">
        <v>97.8</v>
      </c>
      <c r="I14" s="133">
        <v>97</v>
      </c>
      <c r="J14" s="133">
        <v>95.6</v>
      </c>
      <c r="K14" s="134">
        <v>96.7</v>
      </c>
      <c r="L14" s="150">
        <v>8449</v>
      </c>
      <c r="M14" s="157">
        <v>8149</v>
      </c>
      <c r="N14" s="157">
        <v>8118</v>
      </c>
      <c r="O14" s="157">
        <v>8071</v>
      </c>
      <c r="P14" s="158">
        <v>8078</v>
      </c>
      <c r="Q14" s="133">
        <v>96.4</v>
      </c>
      <c r="R14" s="133">
        <v>96.1</v>
      </c>
      <c r="S14" s="133">
        <v>95.5</v>
      </c>
      <c r="T14" s="134">
        <v>95.6</v>
      </c>
      <c r="U14" s="238">
        <v>10207</v>
      </c>
      <c r="V14" s="239">
        <v>9614</v>
      </c>
      <c r="W14" s="240">
        <v>9579</v>
      </c>
      <c r="X14" s="224">
        <v>94.2</v>
      </c>
      <c r="Y14" s="225">
        <v>93.8</v>
      </c>
      <c r="Z14" s="68"/>
      <c r="AA14" s="68"/>
      <c r="AB14" s="68"/>
      <c r="AC14" s="68"/>
      <c r="AD14" s="68"/>
      <c r="AE14" s="68"/>
      <c r="AF14" s="68"/>
      <c r="AG14" s="68"/>
      <c r="AH14" s="68"/>
      <c r="AI14" s="68"/>
      <c r="AJ14" s="62"/>
      <c r="AK14" s="61"/>
      <c r="AL14" s="61"/>
      <c r="AM14" s="62"/>
    </row>
    <row r="15" spans="1:39" ht="11.5" x14ac:dyDescent="0.2">
      <c r="A15" s="20"/>
      <c r="B15" s="50" t="s">
        <v>19</v>
      </c>
      <c r="C15" s="151">
        <v>121</v>
      </c>
      <c r="D15" s="176">
        <v>114</v>
      </c>
      <c r="E15" s="159">
        <v>114</v>
      </c>
      <c r="F15" s="159">
        <v>113</v>
      </c>
      <c r="G15" s="160">
        <v>113</v>
      </c>
      <c r="H15" s="135">
        <v>94.2</v>
      </c>
      <c r="I15" s="135">
        <v>94.2</v>
      </c>
      <c r="J15" s="135">
        <v>93.4</v>
      </c>
      <c r="K15" s="136">
        <v>93.4</v>
      </c>
      <c r="L15" s="151">
        <v>126</v>
      </c>
      <c r="M15" s="159">
        <v>117</v>
      </c>
      <c r="N15" s="159">
        <v>118</v>
      </c>
      <c r="O15" s="159">
        <v>116</v>
      </c>
      <c r="P15" s="160">
        <v>116</v>
      </c>
      <c r="Q15" s="135">
        <v>92.9</v>
      </c>
      <c r="R15" s="135">
        <v>93.7</v>
      </c>
      <c r="S15" s="135">
        <v>92.1</v>
      </c>
      <c r="T15" s="136">
        <v>92.1</v>
      </c>
      <c r="U15" s="241">
        <v>90</v>
      </c>
      <c r="V15" s="242">
        <v>77</v>
      </c>
      <c r="W15" s="243">
        <v>78</v>
      </c>
      <c r="X15" s="226">
        <v>85.6</v>
      </c>
      <c r="Y15" s="219">
        <v>86.7</v>
      </c>
      <c r="Z15" s="68"/>
      <c r="AA15" s="68"/>
      <c r="AB15" s="68"/>
      <c r="AC15" s="68"/>
      <c r="AD15" s="68"/>
      <c r="AE15" s="68"/>
      <c r="AF15" s="68"/>
      <c r="AG15" s="68"/>
      <c r="AH15" s="68"/>
      <c r="AI15" s="68"/>
      <c r="AJ15" s="62"/>
      <c r="AK15" s="61"/>
      <c r="AL15" s="61"/>
      <c r="AM15" s="62"/>
    </row>
    <row r="16" spans="1:39" ht="11.5" x14ac:dyDescent="0.25">
      <c r="A16" s="17" t="s">
        <v>4</v>
      </c>
      <c r="B16" s="54" t="s">
        <v>21</v>
      </c>
      <c r="C16" s="149">
        <v>3017</v>
      </c>
      <c r="D16" s="174">
        <v>2897</v>
      </c>
      <c r="E16" s="154">
        <v>2926</v>
      </c>
      <c r="F16" s="154">
        <v>2837</v>
      </c>
      <c r="G16" s="156">
        <v>2895</v>
      </c>
      <c r="H16" s="137">
        <v>96</v>
      </c>
      <c r="I16" s="137">
        <v>97</v>
      </c>
      <c r="J16" s="131">
        <v>94</v>
      </c>
      <c r="K16" s="132">
        <v>96</v>
      </c>
      <c r="L16" s="149">
        <v>3190</v>
      </c>
      <c r="M16" s="154">
        <v>3004</v>
      </c>
      <c r="N16" s="154">
        <v>3007</v>
      </c>
      <c r="O16" s="154">
        <v>2990</v>
      </c>
      <c r="P16" s="156">
        <v>2999</v>
      </c>
      <c r="Q16" s="131">
        <v>94.2</v>
      </c>
      <c r="R16" s="131">
        <v>94.3</v>
      </c>
      <c r="S16" s="131">
        <v>93.7</v>
      </c>
      <c r="T16" s="132">
        <v>94</v>
      </c>
      <c r="U16" s="244">
        <v>3506</v>
      </c>
      <c r="V16" s="245">
        <v>3185</v>
      </c>
      <c r="W16" s="246">
        <v>3179</v>
      </c>
      <c r="X16" s="233">
        <v>90.8</v>
      </c>
      <c r="Y16" s="234">
        <v>90.7</v>
      </c>
      <c r="Z16" s="68"/>
      <c r="AA16" s="68"/>
      <c r="AB16" s="68"/>
      <c r="AC16" s="68"/>
      <c r="AD16" s="68"/>
      <c r="AE16" s="68"/>
      <c r="AF16" s="68"/>
      <c r="AG16" s="68"/>
      <c r="AH16" s="68"/>
      <c r="AI16" s="68"/>
      <c r="AJ16" s="62"/>
      <c r="AK16" s="61"/>
      <c r="AL16" s="61"/>
      <c r="AM16" s="62"/>
    </row>
    <row r="17" spans="1:39" ht="11.5" x14ac:dyDescent="0.2">
      <c r="A17" s="19"/>
      <c r="B17" s="126" t="s">
        <v>134</v>
      </c>
      <c r="C17" s="150">
        <v>1013</v>
      </c>
      <c r="D17" s="175">
        <v>951</v>
      </c>
      <c r="E17" s="157">
        <v>977</v>
      </c>
      <c r="F17" s="157">
        <v>930</v>
      </c>
      <c r="G17" s="158">
        <v>954</v>
      </c>
      <c r="H17" s="138">
        <v>93.9</v>
      </c>
      <c r="I17" s="138">
        <v>96.4</v>
      </c>
      <c r="J17" s="133">
        <v>91.8</v>
      </c>
      <c r="K17" s="134">
        <v>94.2</v>
      </c>
      <c r="L17" s="150">
        <v>1122</v>
      </c>
      <c r="M17" s="157">
        <v>1034</v>
      </c>
      <c r="N17" s="157">
        <v>1033</v>
      </c>
      <c r="O17" s="157">
        <v>1025</v>
      </c>
      <c r="P17" s="158">
        <v>1030</v>
      </c>
      <c r="Q17" s="133">
        <v>92.2</v>
      </c>
      <c r="R17" s="133">
        <v>92.1</v>
      </c>
      <c r="S17" s="133">
        <v>91.4</v>
      </c>
      <c r="T17" s="134">
        <v>91.8</v>
      </c>
      <c r="U17" s="238">
        <v>1233</v>
      </c>
      <c r="V17" s="239">
        <v>1075</v>
      </c>
      <c r="W17" s="240">
        <v>1073</v>
      </c>
      <c r="X17" s="224">
        <v>87.2</v>
      </c>
      <c r="Y17" s="225">
        <v>87</v>
      </c>
      <c r="Z17" s="68"/>
      <c r="AA17" s="68"/>
      <c r="AB17" s="68"/>
      <c r="AC17" s="68"/>
      <c r="AD17" s="68"/>
      <c r="AE17" s="68"/>
      <c r="AF17" s="68"/>
      <c r="AG17" s="68"/>
      <c r="AH17" s="68"/>
      <c r="AI17" s="68"/>
      <c r="AJ17" s="62"/>
      <c r="AK17" s="61"/>
      <c r="AL17" s="61"/>
      <c r="AM17" s="62"/>
    </row>
    <row r="18" spans="1:39" ht="11.5" x14ac:dyDescent="0.2">
      <c r="A18" s="19"/>
      <c r="B18" s="55" t="s">
        <v>168</v>
      </c>
      <c r="C18" s="150">
        <v>656</v>
      </c>
      <c r="D18" s="175">
        <v>631</v>
      </c>
      <c r="E18" s="157">
        <v>639</v>
      </c>
      <c r="F18" s="157">
        <v>610</v>
      </c>
      <c r="G18" s="158">
        <v>631</v>
      </c>
      <c r="H18" s="138">
        <v>96.2</v>
      </c>
      <c r="I18" s="138">
        <v>97.4</v>
      </c>
      <c r="J18" s="133">
        <v>93</v>
      </c>
      <c r="K18" s="134">
        <v>96.2</v>
      </c>
      <c r="L18" s="150">
        <v>691</v>
      </c>
      <c r="M18" s="157">
        <v>651</v>
      </c>
      <c r="N18" s="157">
        <v>651</v>
      </c>
      <c r="O18" s="157">
        <v>647</v>
      </c>
      <c r="P18" s="158">
        <v>649</v>
      </c>
      <c r="Q18" s="133">
        <v>94.2</v>
      </c>
      <c r="R18" s="133">
        <v>94.2</v>
      </c>
      <c r="S18" s="133">
        <v>93.6</v>
      </c>
      <c r="T18" s="134">
        <v>93.9</v>
      </c>
      <c r="U18" s="238">
        <v>778</v>
      </c>
      <c r="V18" s="239">
        <v>707</v>
      </c>
      <c r="W18" s="240">
        <v>707</v>
      </c>
      <c r="X18" s="224">
        <v>90.9</v>
      </c>
      <c r="Y18" s="225">
        <v>90.9</v>
      </c>
      <c r="Z18" s="68"/>
      <c r="AA18" s="68"/>
      <c r="AB18" s="68"/>
      <c r="AC18" s="68"/>
      <c r="AD18" s="68"/>
      <c r="AE18" s="68"/>
      <c r="AF18" s="68"/>
      <c r="AG18" s="68"/>
      <c r="AH18" s="68"/>
      <c r="AI18" s="68"/>
      <c r="AJ18" s="62"/>
      <c r="AK18" s="61"/>
      <c r="AL18" s="61"/>
      <c r="AM18" s="62"/>
    </row>
    <row r="19" spans="1:39" ht="11.5" x14ac:dyDescent="0.2">
      <c r="A19" s="19"/>
      <c r="B19" s="55" t="s">
        <v>169</v>
      </c>
      <c r="C19" s="150">
        <v>570</v>
      </c>
      <c r="D19" s="175">
        <v>561</v>
      </c>
      <c r="E19" s="157">
        <v>555</v>
      </c>
      <c r="F19" s="157">
        <v>552</v>
      </c>
      <c r="G19" s="158">
        <v>559</v>
      </c>
      <c r="H19" s="138">
        <v>98.4</v>
      </c>
      <c r="I19" s="138">
        <v>97.4</v>
      </c>
      <c r="J19" s="133">
        <v>96.8</v>
      </c>
      <c r="K19" s="134">
        <v>98.1</v>
      </c>
      <c r="L19" s="150">
        <v>615</v>
      </c>
      <c r="M19" s="157">
        <v>591</v>
      </c>
      <c r="N19" s="157">
        <v>591</v>
      </c>
      <c r="O19" s="157">
        <v>588</v>
      </c>
      <c r="P19" s="158">
        <v>590</v>
      </c>
      <c r="Q19" s="133">
        <v>96.1</v>
      </c>
      <c r="R19" s="133">
        <v>96.1</v>
      </c>
      <c r="S19" s="133">
        <v>95.6</v>
      </c>
      <c r="T19" s="134">
        <v>95.9</v>
      </c>
      <c r="U19" s="238">
        <v>672</v>
      </c>
      <c r="V19" s="239">
        <v>624</v>
      </c>
      <c r="W19" s="240">
        <v>621</v>
      </c>
      <c r="X19" s="224">
        <v>92.9</v>
      </c>
      <c r="Y19" s="225">
        <v>92.4</v>
      </c>
      <c r="Z19" s="68"/>
      <c r="AA19" s="68"/>
      <c r="AB19" s="68"/>
      <c r="AC19" s="68"/>
      <c r="AD19" s="68"/>
      <c r="AE19" s="68"/>
      <c r="AF19" s="68"/>
      <c r="AG19" s="68"/>
      <c r="AH19" s="68"/>
      <c r="AI19" s="68"/>
      <c r="AJ19" s="62"/>
      <c r="AK19" s="61"/>
      <c r="AL19" s="61"/>
      <c r="AM19" s="62"/>
    </row>
    <row r="20" spans="1:39" ht="11.5" x14ac:dyDescent="0.2">
      <c r="A20" s="19"/>
      <c r="B20" s="55" t="s">
        <v>170</v>
      </c>
      <c r="C20" s="150">
        <v>449</v>
      </c>
      <c r="D20" s="175">
        <v>433</v>
      </c>
      <c r="E20" s="157">
        <v>434</v>
      </c>
      <c r="F20" s="157">
        <v>424</v>
      </c>
      <c r="G20" s="158">
        <v>430</v>
      </c>
      <c r="H20" s="138">
        <v>96.4</v>
      </c>
      <c r="I20" s="138">
        <v>96.7</v>
      </c>
      <c r="J20" s="133">
        <v>94.4</v>
      </c>
      <c r="K20" s="134">
        <v>95.8</v>
      </c>
      <c r="L20" s="150">
        <v>426</v>
      </c>
      <c r="M20" s="157">
        <v>407</v>
      </c>
      <c r="N20" s="157">
        <v>411</v>
      </c>
      <c r="O20" s="157">
        <v>408</v>
      </c>
      <c r="P20" s="158">
        <v>411</v>
      </c>
      <c r="Q20" s="133">
        <v>95.5</v>
      </c>
      <c r="R20" s="133">
        <v>96.5</v>
      </c>
      <c r="S20" s="133">
        <v>95.8</v>
      </c>
      <c r="T20" s="134">
        <v>96.5</v>
      </c>
      <c r="U20" s="238">
        <v>474</v>
      </c>
      <c r="V20" s="239">
        <v>448</v>
      </c>
      <c r="W20" s="240">
        <v>448</v>
      </c>
      <c r="X20" s="224">
        <v>94.5</v>
      </c>
      <c r="Y20" s="225">
        <v>94.5</v>
      </c>
      <c r="Z20" s="68"/>
      <c r="AA20" s="68"/>
      <c r="AB20" s="68"/>
      <c r="AC20" s="68"/>
      <c r="AD20" s="68"/>
      <c r="AE20" s="68"/>
      <c r="AF20" s="68"/>
      <c r="AG20" s="68"/>
      <c r="AH20" s="68"/>
      <c r="AI20" s="68"/>
      <c r="AJ20" s="62"/>
      <c r="AK20" s="63"/>
      <c r="AL20" s="63"/>
      <c r="AM20" s="63"/>
    </row>
    <row r="21" spans="1:39" ht="12.75" customHeight="1" x14ac:dyDescent="0.2">
      <c r="A21" s="19"/>
      <c r="B21" s="126" t="s">
        <v>133</v>
      </c>
      <c r="C21" s="150">
        <v>321</v>
      </c>
      <c r="D21" s="175">
        <v>313</v>
      </c>
      <c r="E21" s="157">
        <v>313</v>
      </c>
      <c r="F21" s="157">
        <v>313</v>
      </c>
      <c r="G21" s="158">
        <v>313</v>
      </c>
      <c r="H21" s="138">
        <v>97.5</v>
      </c>
      <c r="I21" s="138">
        <v>97.5</v>
      </c>
      <c r="J21" s="133">
        <v>97.5</v>
      </c>
      <c r="K21" s="134">
        <v>97.5</v>
      </c>
      <c r="L21" s="150">
        <v>331</v>
      </c>
      <c r="M21" s="157">
        <v>316</v>
      </c>
      <c r="N21" s="157">
        <v>316</v>
      </c>
      <c r="O21" s="157">
        <v>317</v>
      </c>
      <c r="P21" s="158">
        <v>314</v>
      </c>
      <c r="Q21" s="133">
        <v>95.5</v>
      </c>
      <c r="R21" s="133">
        <v>95.5</v>
      </c>
      <c r="S21" s="133">
        <v>95.8</v>
      </c>
      <c r="T21" s="134">
        <v>94.9</v>
      </c>
      <c r="U21" s="238">
        <v>343</v>
      </c>
      <c r="V21" s="239">
        <v>326</v>
      </c>
      <c r="W21" s="240">
        <v>325</v>
      </c>
      <c r="X21" s="224">
        <v>95</v>
      </c>
      <c r="Y21" s="225">
        <v>94.8</v>
      </c>
      <c r="Z21" s="68"/>
      <c r="AA21" s="68"/>
      <c r="AB21" s="68"/>
      <c r="AC21" s="68"/>
      <c r="AD21" s="68"/>
      <c r="AE21" s="68"/>
      <c r="AF21" s="68"/>
      <c r="AG21" s="68"/>
      <c r="AH21" s="68"/>
      <c r="AI21" s="68"/>
      <c r="AJ21" s="62"/>
      <c r="AK21" s="61"/>
      <c r="AL21" s="61"/>
      <c r="AM21" s="62"/>
    </row>
    <row r="22" spans="1:39" ht="11.5" x14ac:dyDescent="0.2">
      <c r="A22" s="19"/>
      <c r="B22" s="55" t="s">
        <v>19</v>
      </c>
      <c r="C22" s="150">
        <v>8</v>
      </c>
      <c r="D22" s="176">
        <v>8</v>
      </c>
      <c r="E22" s="159">
        <v>8</v>
      </c>
      <c r="F22" s="159">
        <v>8</v>
      </c>
      <c r="G22" s="160">
        <v>8</v>
      </c>
      <c r="H22" s="135">
        <v>100</v>
      </c>
      <c r="I22" s="135">
        <v>100</v>
      </c>
      <c r="J22" s="135">
        <v>100</v>
      </c>
      <c r="K22" s="136">
        <v>100</v>
      </c>
      <c r="L22" s="150">
        <v>5</v>
      </c>
      <c r="M22" s="159">
        <v>5</v>
      </c>
      <c r="N22" s="159">
        <v>5</v>
      </c>
      <c r="O22" s="159">
        <v>5</v>
      </c>
      <c r="P22" s="160">
        <v>5</v>
      </c>
      <c r="Q22" s="135">
        <v>100</v>
      </c>
      <c r="R22" s="135">
        <v>100</v>
      </c>
      <c r="S22" s="135">
        <v>100</v>
      </c>
      <c r="T22" s="136">
        <v>100</v>
      </c>
      <c r="U22" s="241">
        <v>6</v>
      </c>
      <c r="V22" s="242">
        <v>5</v>
      </c>
      <c r="W22" s="243">
        <v>5</v>
      </c>
      <c r="X22" s="226">
        <v>83.3</v>
      </c>
      <c r="Y22" s="219">
        <v>83.3</v>
      </c>
      <c r="Z22" s="68"/>
      <c r="AA22" s="68"/>
      <c r="AB22" s="68"/>
      <c r="AC22" s="68"/>
      <c r="AD22" s="68"/>
      <c r="AE22" s="68"/>
      <c r="AF22" s="68"/>
      <c r="AG22" s="68"/>
      <c r="AH22" s="68"/>
      <c r="AI22" s="68"/>
      <c r="AJ22" s="62"/>
      <c r="AK22" s="61"/>
      <c r="AL22" s="61"/>
      <c r="AM22" s="62"/>
    </row>
    <row r="23" spans="1:39" ht="11.5" x14ac:dyDescent="0.25">
      <c r="A23" s="71" t="s">
        <v>5</v>
      </c>
      <c r="B23" s="58" t="s">
        <v>21</v>
      </c>
      <c r="C23" s="152">
        <v>895</v>
      </c>
      <c r="D23" s="177">
        <v>854</v>
      </c>
      <c r="E23" s="161">
        <v>861</v>
      </c>
      <c r="F23" s="161">
        <v>836</v>
      </c>
      <c r="G23" s="162">
        <v>849</v>
      </c>
      <c r="H23" s="139">
        <v>95.4</v>
      </c>
      <c r="I23" s="139">
        <v>96.2</v>
      </c>
      <c r="J23" s="139">
        <v>93.4</v>
      </c>
      <c r="K23" s="140">
        <v>94.9</v>
      </c>
      <c r="L23" s="152">
        <v>869</v>
      </c>
      <c r="M23" s="161">
        <v>821</v>
      </c>
      <c r="N23" s="161">
        <v>825</v>
      </c>
      <c r="O23" s="154">
        <v>817</v>
      </c>
      <c r="P23" s="162">
        <v>819</v>
      </c>
      <c r="Q23" s="139">
        <v>94.5</v>
      </c>
      <c r="R23" s="139">
        <v>94.9</v>
      </c>
      <c r="S23" s="139">
        <v>94</v>
      </c>
      <c r="T23" s="140">
        <v>94.2</v>
      </c>
      <c r="U23" s="244">
        <v>1065</v>
      </c>
      <c r="V23" s="245">
        <v>1009</v>
      </c>
      <c r="W23" s="246">
        <v>1009</v>
      </c>
      <c r="X23" s="233">
        <v>94.7</v>
      </c>
      <c r="Y23" s="234">
        <v>94.7</v>
      </c>
      <c r="Z23" s="68"/>
      <c r="AA23" s="68"/>
      <c r="AB23" s="68"/>
      <c r="AC23" s="68"/>
      <c r="AD23" s="68"/>
      <c r="AE23" s="68"/>
      <c r="AF23" s="68"/>
      <c r="AG23" s="68"/>
      <c r="AH23" s="68"/>
      <c r="AI23" s="68"/>
      <c r="AJ23" s="62"/>
      <c r="AK23" s="61"/>
      <c r="AL23" s="61"/>
      <c r="AM23" s="62"/>
    </row>
    <row r="24" spans="1:39" ht="11.5" x14ac:dyDescent="0.2">
      <c r="A24" s="19"/>
      <c r="B24" s="126" t="s">
        <v>134</v>
      </c>
      <c r="C24" s="150">
        <v>68</v>
      </c>
      <c r="D24" s="175">
        <v>64</v>
      </c>
      <c r="E24" s="157">
        <v>66</v>
      </c>
      <c r="F24" s="157">
        <v>64</v>
      </c>
      <c r="G24" s="158">
        <v>65</v>
      </c>
      <c r="H24" s="133">
        <v>94.1</v>
      </c>
      <c r="I24" s="133">
        <v>97.1</v>
      </c>
      <c r="J24" s="133">
        <v>94.1</v>
      </c>
      <c r="K24" s="134">
        <v>95.6</v>
      </c>
      <c r="L24" s="150">
        <v>79</v>
      </c>
      <c r="M24" s="157">
        <v>74</v>
      </c>
      <c r="N24" s="157">
        <v>74</v>
      </c>
      <c r="O24" s="157">
        <v>74</v>
      </c>
      <c r="P24" s="158">
        <v>74</v>
      </c>
      <c r="Q24" s="133">
        <v>93.7</v>
      </c>
      <c r="R24" s="133">
        <v>93.7</v>
      </c>
      <c r="S24" s="133">
        <v>93.7</v>
      </c>
      <c r="T24" s="134">
        <v>93.7</v>
      </c>
      <c r="U24" s="238">
        <v>87</v>
      </c>
      <c r="V24" s="239">
        <v>81</v>
      </c>
      <c r="W24" s="240">
        <v>81</v>
      </c>
      <c r="X24" s="224">
        <v>93.1</v>
      </c>
      <c r="Y24" s="225">
        <v>93.1</v>
      </c>
      <c r="Z24" s="68"/>
      <c r="AA24" s="68"/>
      <c r="AB24" s="68"/>
      <c r="AC24" s="68"/>
      <c r="AD24" s="68"/>
      <c r="AE24" s="68"/>
      <c r="AF24" s="68"/>
      <c r="AG24" s="68"/>
      <c r="AH24" s="68"/>
      <c r="AI24" s="68"/>
      <c r="AJ24" s="62"/>
      <c r="AK24" s="61"/>
      <c r="AL24" s="61"/>
      <c r="AM24" s="62"/>
    </row>
    <row r="25" spans="1:39" ht="11.5" x14ac:dyDescent="0.2">
      <c r="A25" s="19"/>
      <c r="B25" s="55" t="s">
        <v>168</v>
      </c>
      <c r="C25" s="150">
        <v>171</v>
      </c>
      <c r="D25" s="175">
        <v>161</v>
      </c>
      <c r="E25" s="157">
        <v>166</v>
      </c>
      <c r="F25" s="157">
        <v>160</v>
      </c>
      <c r="G25" s="158">
        <v>160</v>
      </c>
      <c r="H25" s="133">
        <v>94.2</v>
      </c>
      <c r="I25" s="133">
        <v>97.1</v>
      </c>
      <c r="J25" s="133">
        <v>93.6</v>
      </c>
      <c r="K25" s="134">
        <v>93.6</v>
      </c>
      <c r="L25" s="150">
        <v>138</v>
      </c>
      <c r="M25" s="157">
        <v>132</v>
      </c>
      <c r="N25" s="157">
        <v>132</v>
      </c>
      <c r="O25" s="157">
        <v>130</v>
      </c>
      <c r="P25" s="158">
        <v>130</v>
      </c>
      <c r="Q25" s="133">
        <v>95.7</v>
      </c>
      <c r="R25" s="133">
        <v>95.7</v>
      </c>
      <c r="S25" s="133">
        <v>94.2</v>
      </c>
      <c r="T25" s="134">
        <v>94.2</v>
      </c>
      <c r="U25" s="238">
        <v>177</v>
      </c>
      <c r="V25" s="239">
        <v>172</v>
      </c>
      <c r="W25" s="240">
        <v>171</v>
      </c>
      <c r="X25" s="224">
        <v>97.2</v>
      </c>
      <c r="Y25" s="225">
        <v>96.6</v>
      </c>
      <c r="Z25" s="68"/>
      <c r="AA25" s="68"/>
      <c r="AB25" s="68"/>
      <c r="AC25" s="68"/>
      <c r="AD25" s="68"/>
      <c r="AE25" s="68"/>
      <c r="AF25" s="68"/>
      <c r="AG25" s="68"/>
      <c r="AH25" s="68"/>
      <c r="AI25" s="68"/>
      <c r="AJ25" s="62"/>
      <c r="AK25" s="61"/>
      <c r="AL25" s="61"/>
      <c r="AM25" s="62"/>
    </row>
    <row r="26" spans="1:39" ht="11.5" x14ac:dyDescent="0.2">
      <c r="A26" s="19"/>
      <c r="B26" s="55" t="s">
        <v>169</v>
      </c>
      <c r="C26" s="150">
        <v>354</v>
      </c>
      <c r="D26" s="175">
        <v>337</v>
      </c>
      <c r="E26" s="157">
        <v>337</v>
      </c>
      <c r="F26" s="157">
        <v>327</v>
      </c>
      <c r="G26" s="158">
        <v>333</v>
      </c>
      <c r="H26" s="133">
        <v>95.2</v>
      </c>
      <c r="I26" s="133">
        <v>95.2</v>
      </c>
      <c r="J26" s="133">
        <v>92.4</v>
      </c>
      <c r="K26" s="134">
        <v>94.1</v>
      </c>
      <c r="L26" s="150">
        <v>346</v>
      </c>
      <c r="M26" s="157">
        <v>325</v>
      </c>
      <c r="N26" s="157">
        <v>329</v>
      </c>
      <c r="O26" s="157">
        <v>327</v>
      </c>
      <c r="P26" s="158">
        <v>327</v>
      </c>
      <c r="Q26" s="133">
        <v>93.9</v>
      </c>
      <c r="R26" s="133">
        <v>95.1</v>
      </c>
      <c r="S26" s="133">
        <v>94.5</v>
      </c>
      <c r="T26" s="134">
        <v>94.5</v>
      </c>
      <c r="U26" s="238">
        <v>395</v>
      </c>
      <c r="V26" s="239">
        <v>378</v>
      </c>
      <c r="W26" s="240">
        <v>379</v>
      </c>
      <c r="X26" s="224">
        <v>95.7</v>
      </c>
      <c r="Y26" s="225">
        <v>95.9</v>
      </c>
      <c r="Z26" s="68"/>
      <c r="AA26" s="68"/>
      <c r="AB26" s="68"/>
      <c r="AC26" s="68"/>
      <c r="AD26" s="68"/>
      <c r="AE26" s="68"/>
      <c r="AF26" s="68"/>
      <c r="AG26" s="68"/>
      <c r="AH26" s="68"/>
      <c r="AI26" s="68"/>
      <c r="AJ26" s="62"/>
      <c r="AK26" s="61"/>
      <c r="AL26" s="61"/>
      <c r="AM26" s="62"/>
    </row>
    <row r="27" spans="1:39" ht="11.5" x14ac:dyDescent="0.2">
      <c r="A27" s="19"/>
      <c r="B27" s="55" t="s">
        <v>170</v>
      </c>
      <c r="C27" s="150">
        <v>221</v>
      </c>
      <c r="D27" s="175">
        <v>212</v>
      </c>
      <c r="E27" s="157">
        <v>212</v>
      </c>
      <c r="F27" s="157">
        <v>207</v>
      </c>
      <c r="G27" s="158">
        <v>211</v>
      </c>
      <c r="H27" s="133">
        <v>95.9</v>
      </c>
      <c r="I27" s="133">
        <v>95.9</v>
      </c>
      <c r="J27" s="133">
        <v>93.7</v>
      </c>
      <c r="K27" s="134">
        <v>95.5</v>
      </c>
      <c r="L27" s="150">
        <v>232</v>
      </c>
      <c r="M27" s="157">
        <v>222</v>
      </c>
      <c r="N27" s="157">
        <v>221</v>
      </c>
      <c r="O27" s="157">
        <v>219</v>
      </c>
      <c r="P27" s="158">
        <v>221</v>
      </c>
      <c r="Q27" s="133">
        <v>95.7</v>
      </c>
      <c r="R27" s="133">
        <v>95.3</v>
      </c>
      <c r="S27" s="133">
        <v>94.4</v>
      </c>
      <c r="T27" s="134">
        <v>95.3</v>
      </c>
      <c r="U27" s="238">
        <v>296</v>
      </c>
      <c r="V27" s="239">
        <v>274</v>
      </c>
      <c r="W27" s="240">
        <v>274</v>
      </c>
      <c r="X27" s="224">
        <v>92.6</v>
      </c>
      <c r="Y27" s="225">
        <v>92.6</v>
      </c>
      <c r="Z27" s="68"/>
      <c r="AA27" s="68"/>
      <c r="AB27" s="68"/>
      <c r="AC27" s="68"/>
      <c r="AD27" s="68"/>
      <c r="AE27" s="68"/>
      <c r="AF27" s="68"/>
      <c r="AG27" s="68"/>
      <c r="AH27" s="68"/>
      <c r="AI27" s="68"/>
      <c r="AJ27" s="62"/>
      <c r="AK27" s="61"/>
      <c r="AL27" s="61"/>
      <c r="AM27" s="62"/>
    </row>
    <row r="28" spans="1:39" ht="12.75" customHeight="1" x14ac:dyDescent="0.2">
      <c r="A28" s="19"/>
      <c r="B28" s="126" t="s">
        <v>133</v>
      </c>
      <c r="C28" s="150">
        <v>68</v>
      </c>
      <c r="D28" s="175">
        <v>68</v>
      </c>
      <c r="E28" s="157">
        <v>68</v>
      </c>
      <c r="F28" s="157">
        <v>66</v>
      </c>
      <c r="G28" s="158">
        <v>68</v>
      </c>
      <c r="H28" s="133">
        <v>100</v>
      </c>
      <c r="I28" s="133">
        <v>100</v>
      </c>
      <c r="J28" s="133">
        <v>97.1</v>
      </c>
      <c r="K28" s="134">
        <v>100</v>
      </c>
      <c r="L28" s="150">
        <v>70</v>
      </c>
      <c r="M28" s="157">
        <v>64</v>
      </c>
      <c r="N28" s="157">
        <v>65</v>
      </c>
      <c r="O28" s="157">
        <v>63</v>
      </c>
      <c r="P28" s="158">
        <v>63</v>
      </c>
      <c r="Q28" s="133">
        <v>91.4</v>
      </c>
      <c r="R28" s="133">
        <v>92.9</v>
      </c>
      <c r="S28" s="133">
        <v>90</v>
      </c>
      <c r="T28" s="134">
        <v>90</v>
      </c>
      <c r="U28" s="238">
        <v>105</v>
      </c>
      <c r="V28" s="239">
        <v>100</v>
      </c>
      <c r="W28" s="240">
        <v>100</v>
      </c>
      <c r="X28" s="224">
        <v>95.2</v>
      </c>
      <c r="Y28" s="225">
        <v>95.2</v>
      </c>
      <c r="Z28" s="68"/>
      <c r="AA28" s="68"/>
      <c r="AB28" s="68"/>
      <c r="AC28" s="68"/>
      <c r="AD28" s="68"/>
      <c r="AE28" s="68"/>
      <c r="AF28" s="68"/>
      <c r="AG28" s="68"/>
      <c r="AH28" s="68"/>
      <c r="AI28" s="68"/>
      <c r="AJ28" s="62"/>
      <c r="AK28" s="61"/>
      <c r="AL28" s="61"/>
      <c r="AM28" s="62"/>
    </row>
    <row r="29" spans="1:39" ht="11.5" x14ac:dyDescent="0.2">
      <c r="A29" s="20"/>
      <c r="B29" s="50" t="s">
        <v>19</v>
      </c>
      <c r="C29" s="151">
        <v>13</v>
      </c>
      <c r="D29" s="176">
        <v>12</v>
      </c>
      <c r="E29" s="159">
        <v>12</v>
      </c>
      <c r="F29" s="159">
        <v>12</v>
      </c>
      <c r="G29" s="160">
        <v>12</v>
      </c>
      <c r="H29" s="135">
        <v>92.3</v>
      </c>
      <c r="I29" s="135">
        <v>92.3</v>
      </c>
      <c r="J29" s="135">
        <v>92.3</v>
      </c>
      <c r="K29" s="136">
        <v>92.3</v>
      </c>
      <c r="L29" s="151">
        <v>4</v>
      </c>
      <c r="M29" s="159">
        <v>4</v>
      </c>
      <c r="N29" s="159">
        <v>4</v>
      </c>
      <c r="O29" s="159">
        <v>4</v>
      </c>
      <c r="P29" s="160">
        <v>4</v>
      </c>
      <c r="Q29" s="135">
        <v>100</v>
      </c>
      <c r="R29" s="135">
        <v>100</v>
      </c>
      <c r="S29" s="135">
        <v>100</v>
      </c>
      <c r="T29" s="136">
        <v>100</v>
      </c>
      <c r="U29" s="241">
        <v>5</v>
      </c>
      <c r="V29" s="242">
        <v>4</v>
      </c>
      <c r="W29" s="243">
        <v>4</v>
      </c>
      <c r="X29" s="226">
        <v>80</v>
      </c>
      <c r="Y29" s="219">
        <v>80</v>
      </c>
      <c r="Z29" s="68"/>
      <c r="AA29" s="68"/>
      <c r="AB29" s="68"/>
      <c r="AC29" s="68"/>
      <c r="AD29" s="68"/>
      <c r="AE29" s="68"/>
      <c r="AF29" s="68"/>
      <c r="AG29" s="68"/>
      <c r="AH29" s="68"/>
      <c r="AI29" s="68"/>
      <c r="AJ29" s="62"/>
      <c r="AK29" s="61"/>
      <c r="AL29" s="61"/>
      <c r="AM29" s="62"/>
    </row>
    <row r="30" spans="1:39" ht="11.5" x14ac:dyDescent="0.25">
      <c r="A30" s="21" t="s">
        <v>15</v>
      </c>
      <c r="B30" s="54" t="s">
        <v>21</v>
      </c>
      <c r="C30" s="149">
        <v>1108</v>
      </c>
      <c r="D30" s="174">
        <v>1070</v>
      </c>
      <c r="E30" s="154">
        <v>1079</v>
      </c>
      <c r="F30" s="154">
        <v>1036</v>
      </c>
      <c r="G30" s="156">
        <v>1071</v>
      </c>
      <c r="H30" s="137">
        <v>96.6</v>
      </c>
      <c r="I30" s="137">
        <v>97.4</v>
      </c>
      <c r="J30" s="131">
        <v>93.5</v>
      </c>
      <c r="K30" s="132">
        <v>96.7</v>
      </c>
      <c r="L30" s="149">
        <v>1223</v>
      </c>
      <c r="M30" s="154">
        <v>1166</v>
      </c>
      <c r="N30" s="154">
        <v>1158</v>
      </c>
      <c r="O30" s="154">
        <v>1152</v>
      </c>
      <c r="P30" s="156">
        <v>1154</v>
      </c>
      <c r="Q30" s="131">
        <v>95.3</v>
      </c>
      <c r="R30" s="131">
        <v>94.7</v>
      </c>
      <c r="S30" s="131">
        <v>94.2</v>
      </c>
      <c r="T30" s="132">
        <v>94.4</v>
      </c>
      <c r="U30" s="244">
        <v>1384</v>
      </c>
      <c r="V30" s="245">
        <v>1272</v>
      </c>
      <c r="W30" s="246">
        <v>1274</v>
      </c>
      <c r="X30" s="233">
        <v>91.9</v>
      </c>
      <c r="Y30" s="234">
        <v>92.1</v>
      </c>
      <c r="Z30" s="68"/>
      <c r="AA30" s="68"/>
      <c r="AB30" s="68"/>
      <c r="AC30" s="68"/>
      <c r="AD30" s="68"/>
      <c r="AE30" s="68"/>
      <c r="AF30" s="68"/>
      <c r="AG30" s="68"/>
      <c r="AH30" s="68"/>
      <c r="AI30" s="68"/>
      <c r="AJ30" s="62"/>
      <c r="AK30" s="61"/>
      <c r="AL30" s="61"/>
      <c r="AM30" s="62"/>
    </row>
    <row r="31" spans="1:39" ht="11.5" x14ac:dyDescent="0.2">
      <c r="A31" s="19"/>
      <c r="B31" s="126" t="s">
        <v>134</v>
      </c>
      <c r="C31" s="150">
        <v>122</v>
      </c>
      <c r="D31" s="175">
        <v>113</v>
      </c>
      <c r="E31" s="157">
        <v>116</v>
      </c>
      <c r="F31" s="157">
        <v>109</v>
      </c>
      <c r="G31" s="158">
        <v>115</v>
      </c>
      <c r="H31" s="138">
        <v>92.6</v>
      </c>
      <c r="I31" s="138">
        <v>95.1</v>
      </c>
      <c r="J31" s="133">
        <v>89.3</v>
      </c>
      <c r="K31" s="134">
        <v>94.3</v>
      </c>
      <c r="L31" s="150">
        <v>147</v>
      </c>
      <c r="M31" s="157">
        <v>134</v>
      </c>
      <c r="N31" s="157">
        <v>134</v>
      </c>
      <c r="O31" s="157">
        <v>133</v>
      </c>
      <c r="P31" s="158">
        <v>134</v>
      </c>
      <c r="Q31" s="133">
        <v>91.2</v>
      </c>
      <c r="R31" s="133">
        <v>91.2</v>
      </c>
      <c r="S31" s="133">
        <v>90.5</v>
      </c>
      <c r="T31" s="134">
        <v>91.2</v>
      </c>
      <c r="U31" s="238">
        <v>157</v>
      </c>
      <c r="V31" s="239">
        <v>147</v>
      </c>
      <c r="W31" s="240">
        <v>145</v>
      </c>
      <c r="X31" s="224">
        <v>93.6</v>
      </c>
      <c r="Y31" s="225">
        <v>92.4</v>
      </c>
      <c r="Z31" s="68"/>
      <c r="AA31" s="68"/>
      <c r="AB31" s="68"/>
      <c r="AC31" s="68"/>
      <c r="AD31" s="68"/>
      <c r="AE31" s="68"/>
      <c r="AF31" s="68"/>
      <c r="AG31" s="68"/>
      <c r="AH31" s="68"/>
      <c r="AI31" s="68"/>
      <c r="AJ31" s="62"/>
      <c r="AK31" s="61"/>
      <c r="AL31" s="61"/>
      <c r="AM31" s="62"/>
    </row>
    <row r="32" spans="1:39" ht="11.5" x14ac:dyDescent="0.2">
      <c r="A32" s="19"/>
      <c r="B32" s="55" t="s">
        <v>168</v>
      </c>
      <c r="C32" s="150">
        <v>307</v>
      </c>
      <c r="D32" s="175">
        <v>297</v>
      </c>
      <c r="E32" s="157">
        <v>301</v>
      </c>
      <c r="F32" s="157">
        <v>290</v>
      </c>
      <c r="G32" s="158">
        <v>295</v>
      </c>
      <c r="H32" s="138">
        <v>96.7</v>
      </c>
      <c r="I32" s="138">
        <v>98</v>
      </c>
      <c r="J32" s="133">
        <v>94.5</v>
      </c>
      <c r="K32" s="134">
        <v>96.1</v>
      </c>
      <c r="L32" s="150">
        <v>355</v>
      </c>
      <c r="M32" s="157">
        <v>341</v>
      </c>
      <c r="N32" s="157">
        <v>338</v>
      </c>
      <c r="O32" s="157">
        <v>338</v>
      </c>
      <c r="P32" s="158">
        <v>337</v>
      </c>
      <c r="Q32" s="133">
        <v>96.1</v>
      </c>
      <c r="R32" s="133">
        <v>95.2</v>
      </c>
      <c r="S32" s="133">
        <v>95.2</v>
      </c>
      <c r="T32" s="134">
        <v>94.9</v>
      </c>
      <c r="U32" s="238">
        <v>400</v>
      </c>
      <c r="V32" s="239">
        <v>372</v>
      </c>
      <c r="W32" s="240">
        <v>373</v>
      </c>
      <c r="X32" s="224">
        <v>93</v>
      </c>
      <c r="Y32" s="225">
        <v>93.3</v>
      </c>
      <c r="Z32" s="68"/>
      <c r="AA32" s="68"/>
      <c r="AB32" s="68"/>
      <c r="AC32" s="68"/>
      <c r="AD32" s="68"/>
      <c r="AE32" s="68"/>
      <c r="AF32" s="68"/>
      <c r="AG32" s="68"/>
      <c r="AH32" s="68"/>
      <c r="AI32" s="68"/>
      <c r="AJ32" s="62"/>
      <c r="AK32" s="61"/>
      <c r="AL32" s="61"/>
      <c r="AM32" s="62"/>
    </row>
    <row r="33" spans="1:39" ht="11.5" x14ac:dyDescent="0.2">
      <c r="A33" s="19"/>
      <c r="B33" s="55" t="s">
        <v>169</v>
      </c>
      <c r="C33" s="150">
        <v>405</v>
      </c>
      <c r="D33" s="175">
        <v>396</v>
      </c>
      <c r="E33" s="157">
        <v>399</v>
      </c>
      <c r="F33" s="157">
        <v>381</v>
      </c>
      <c r="G33" s="158">
        <v>396</v>
      </c>
      <c r="H33" s="138">
        <v>97.8</v>
      </c>
      <c r="I33" s="138">
        <v>98.5</v>
      </c>
      <c r="J33" s="133">
        <v>94.1</v>
      </c>
      <c r="K33" s="134">
        <v>97.8</v>
      </c>
      <c r="L33" s="150">
        <v>408</v>
      </c>
      <c r="M33" s="157">
        <v>388</v>
      </c>
      <c r="N33" s="157">
        <v>386</v>
      </c>
      <c r="O33" s="157">
        <v>383</v>
      </c>
      <c r="P33" s="158">
        <v>384</v>
      </c>
      <c r="Q33" s="133">
        <v>95.1</v>
      </c>
      <c r="R33" s="133">
        <v>94.6</v>
      </c>
      <c r="S33" s="133">
        <v>93.9</v>
      </c>
      <c r="T33" s="134">
        <v>94.1</v>
      </c>
      <c r="U33" s="238">
        <v>471</v>
      </c>
      <c r="V33" s="239">
        <v>424</v>
      </c>
      <c r="W33" s="240">
        <v>426</v>
      </c>
      <c r="X33" s="224">
        <v>90</v>
      </c>
      <c r="Y33" s="225">
        <v>90.4</v>
      </c>
      <c r="Z33" s="68"/>
      <c r="AA33" s="68"/>
      <c r="AB33" s="68"/>
      <c r="AC33" s="68"/>
      <c r="AD33" s="68"/>
      <c r="AE33" s="68"/>
      <c r="AF33" s="68"/>
      <c r="AG33" s="68"/>
      <c r="AH33" s="68"/>
      <c r="AI33" s="68"/>
      <c r="AJ33" s="62"/>
      <c r="AK33" s="61"/>
      <c r="AL33" s="61"/>
      <c r="AM33" s="62"/>
    </row>
    <row r="34" spans="1:39" ht="11.5" x14ac:dyDescent="0.2">
      <c r="A34" s="19"/>
      <c r="B34" s="55" t="s">
        <v>170</v>
      </c>
      <c r="C34" s="150">
        <v>162</v>
      </c>
      <c r="D34" s="175">
        <v>153</v>
      </c>
      <c r="E34" s="157">
        <v>153</v>
      </c>
      <c r="F34" s="157">
        <v>149</v>
      </c>
      <c r="G34" s="158">
        <v>154</v>
      </c>
      <c r="H34" s="138">
        <v>94.4</v>
      </c>
      <c r="I34" s="138">
        <v>94.4</v>
      </c>
      <c r="J34" s="133">
        <v>92</v>
      </c>
      <c r="K34" s="134">
        <v>95.1</v>
      </c>
      <c r="L34" s="150">
        <v>192</v>
      </c>
      <c r="M34" s="157">
        <v>185</v>
      </c>
      <c r="N34" s="157">
        <v>182</v>
      </c>
      <c r="O34" s="157">
        <v>181</v>
      </c>
      <c r="P34" s="158">
        <v>182</v>
      </c>
      <c r="Q34" s="133">
        <v>96.4</v>
      </c>
      <c r="R34" s="133">
        <v>94.8</v>
      </c>
      <c r="S34" s="133">
        <v>94.3</v>
      </c>
      <c r="T34" s="134">
        <v>94.8</v>
      </c>
      <c r="U34" s="238">
        <v>200</v>
      </c>
      <c r="V34" s="239">
        <v>183</v>
      </c>
      <c r="W34" s="240">
        <v>183</v>
      </c>
      <c r="X34" s="224">
        <v>91.5</v>
      </c>
      <c r="Y34" s="225">
        <v>91.5</v>
      </c>
      <c r="Z34" s="68"/>
      <c r="AA34" s="68"/>
      <c r="AB34" s="68"/>
      <c r="AC34" s="68"/>
      <c r="AD34" s="68"/>
      <c r="AE34" s="68"/>
      <c r="AF34" s="68"/>
      <c r="AG34" s="68"/>
      <c r="AH34" s="68"/>
      <c r="AI34" s="68"/>
      <c r="AJ34" s="62"/>
      <c r="AK34" s="63"/>
      <c r="AL34" s="63"/>
      <c r="AM34" s="63"/>
    </row>
    <row r="35" spans="1:39" ht="12.75" customHeight="1" x14ac:dyDescent="0.2">
      <c r="A35" s="19"/>
      <c r="B35" s="126" t="s">
        <v>133</v>
      </c>
      <c r="C35" s="150">
        <v>110</v>
      </c>
      <c r="D35" s="175">
        <v>109</v>
      </c>
      <c r="E35" s="157">
        <v>108</v>
      </c>
      <c r="F35" s="157">
        <v>105</v>
      </c>
      <c r="G35" s="158">
        <v>109</v>
      </c>
      <c r="H35" s="138">
        <v>99.1</v>
      </c>
      <c r="I35" s="138">
        <v>98.2</v>
      </c>
      <c r="J35" s="133">
        <v>95.5</v>
      </c>
      <c r="K35" s="134">
        <v>99.1</v>
      </c>
      <c r="L35" s="150">
        <v>120</v>
      </c>
      <c r="M35" s="157">
        <v>117</v>
      </c>
      <c r="N35" s="157">
        <v>117</v>
      </c>
      <c r="O35" s="157">
        <v>116</v>
      </c>
      <c r="P35" s="158">
        <v>116</v>
      </c>
      <c r="Q35" s="133">
        <v>97.5</v>
      </c>
      <c r="R35" s="133">
        <v>97.5</v>
      </c>
      <c r="S35" s="133">
        <v>96.7</v>
      </c>
      <c r="T35" s="134">
        <v>96.7</v>
      </c>
      <c r="U35" s="238">
        <v>154</v>
      </c>
      <c r="V35" s="239">
        <v>145</v>
      </c>
      <c r="W35" s="240">
        <v>145</v>
      </c>
      <c r="X35" s="224">
        <v>94.2</v>
      </c>
      <c r="Y35" s="225">
        <v>94.2</v>
      </c>
      <c r="Z35" s="68"/>
      <c r="AA35" s="68"/>
      <c r="AB35" s="68"/>
      <c r="AC35" s="68"/>
      <c r="AD35" s="68"/>
      <c r="AE35" s="68"/>
      <c r="AF35" s="68"/>
      <c r="AG35" s="68"/>
      <c r="AH35" s="68"/>
      <c r="AI35" s="68"/>
      <c r="AJ35" s="62"/>
      <c r="AK35" s="61"/>
      <c r="AL35" s="61"/>
      <c r="AM35" s="62"/>
    </row>
    <row r="36" spans="1:39" ht="11.5" x14ac:dyDescent="0.2">
      <c r="A36" s="19"/>
      <c r="B36" s="55" t="s">
        <v>19</v>
      </c>
      <c r="C36" s="150">
        <v>2</v>
      </c>
      <c r="D36" s="176">
        <v>2</v>
      </c>
      <c r="E36" s="159">
        <v>2</v>
      </c>
      <c r="F36" s="159">
        <v>2</v>
      </c>
      <c r="G36" s="160">
        <v>2</v>
      </c>
      <c r="H36" s="135">
        <v>100</v>
      </c>
      <c r="I36" s="135">
        <v>100</v>
      </c>
      <c r="J36" s="135">
        <v>100</v>
      </c>
      <c r="K36" s="136">
        <v>100</v>
      </c>
      <c r="L36" s="150">
        <v>1</v>
      </c>
      <c r="M36" s="159">
        <v>1</v>
      </c>
      <c r="N36" s="159">
        <v>1</v>
      </c>
      <c r="O36" s="159">
        <v>1</v>
      </c>
      <c r="P36" s="160">
        <v>1</v>
      </c>
      <c r="Q36" s="135">
        <v>100</v>
      </c>
      <c r="R36" s="135">
        <v>100</v>
      </c>
      <c r="S36" s="135">
        <v>100</v>
      </c>
      <c r="T36" s="136">
        <v>100</v>
      </c>
      <c r="U36" s="241">
        <v>2</v>
      </c>
      <c r="V36" s="242">
        <v>1</v>
      </c>
      <c r="W36" s="243">
        <v>2</v>
      </c>
      <c r="X36" s="226">
        <v>50</v>
      </c>
      <c r="Y36" s="219">
        <v>100</v>
      </c>
      <c r="Z36" s="68"/>
      <c r="AA36" s="68"/>
      <c r="AB36" s="68"/>
      <c r="AC36" s="68"/>
      <c r="AD36" s="68"/>
      <c r="AE36" s="68"/>
      <c r="AF36" s="68"/>
      <c r="AG36" s="68"/>
      <c r="AH36" s="68"/>
      <c r="AI36" s="68"/>
      <c r="AJ36" s="62"/>
      <c r="AK36" s="61"/>
      <c r="AL36" s="61"/>
      <c r="AM36" s="62"/>
    </row>
    <row r="37" spans="1:39" ht="11.5" x14ac:dyDescent="0.25">
      <c r="A37" s="71" t="s">
        <v>6</v>
      </c>
      <c r="B37" s="58" t="s">
        <v>21</v>
      </c>
      <c r="C37" s="152">
        <v>3221</v>
      </c>
      <c r="D37" s="177">
        <v>3047</v>
      </c>
      <c r="E37" s="161">
        <v>3090</v>
      </c>
      <c r="F37" s="161">
        <v>2967</v>
      </c>
      <c r="G37" s="162">
        <v>3035</v>
      </c>
      <c r="H37" s="139">
        <v>94.6</v>
      </c>
      <c r="I37" s="139">
        <v>95.9</v>
      </c>
      <c r="J37" s="139">
        <v>92.1</v>
      </c>
      <c r="K37" s="140">
        <v>94.2</v>
      </c>
      <c r="L37" s="152">
        <v>3222</v>
      </c>
      <c r="M37" s="161">
        <v>2992</v>
      </c>
      <c r="N37" s="161">
        <v>2982</v>
      </c>
      <c r="O37" s="154">
        <v>2990</v>
      </c>
      <c r="P37" s="162">
        <v>2968</v>
      </c>
      <c r="Q37" s="139">
        <v>92.9</v>
      </c>
      <c r="R37" s="139">
        <v>92.6</v>
      </c>
      <c r="S37" s="139">
        <v>92.8</v>
      </c>
      <c r="T37" s="140">
        <v>92.1</v>
      </c>
      <c r="U37" s="244">
        <v>3705</v>
      </c>
      <c r="V37" s="245">
        <v>3270</v>
      </c>
      <c r="W37" s="246">
        <v>3260</v>
      </c>
      <c r="X37" s="233">
        <v>88.3</v>
      </c>
      <c r="Y37" s="234">
        <v>88</v>
      </c>
      <c r="Z37" s="68"/>
      <c r="AA37" s="68"/>
      <c r="AB37" s="68"/>
      <c r="AC37" s="68"/>
      <c r="AD37" s="68"/>
      <c r="AE37" s="68"/>
      <c r="AF37" s="68"/>
      <c r="AG37" s="68"/>
      <c r="AH37" s="68"/>
      <c r="AI37" s="68"/>
      <c r="AJ37" s="62"/>
      <c r="AK37" s="61"/>
      <c r="AL37" s="61"/>
      <c r="AM37" s="62"/>
    </row>
    <row r="38" spans="1:39" ht="11.5" x14ac:dyDescent="0.2">
      <c r="A38" s="19"/>
      <c r="B38" s="126" t="s">
        <v>134</v>
      </c>
      <c r="C38" s="150">
        <v>760</v>
      </c>
      <c r="D38" s="175">
        <v>694</v>
      </c>
      <c r="E38" s="157">
        <v>719</v>
      </c>
      <c r="F38" s="157">
        <v>679</v>
      </c>
      <c r="G38" s="158">
        <v>694</v>
      </c>
      <c r="H38" s="133">
        <v>91.3</v>
      </c>
      <c r="I38" s="133">
        <v>94.6</v>
      </c>
      <c r="J38" s="133">
        <v>89.3</v>
      </c>
      <c r="K38" s="134">
        <v>91.3</v>
      </c>
      <c r="L38" s="150">
        <v>798</v>
      </c>
      <c r="M38" s="157">
        <v>722</v>
      </c>
      <c r="N38" s="157">
        <v>717</v>
      </c>
      <c r="O38" s="157">
        <v>722</v>
      </c>
      <c r="P38" s="158">
        <v>714</v>
      </c>
      <c r="Q38" s="133">
        <v>90.5</v>
      </c>
      <c r="R38" s="133">
        <v>89.8</v>
      </c>
      <c r="S38" s="133">
        <v>90.5</v>
      </c>
      <c r="T38" s="134">
        <v>89.5</v>
      </c>
      <c r="U38" s="238">
        <v>875</v>
      </c>
      <c r="V38" s="239">
        <v>733</v>
      </c>
      <c r="W38" s="240">
        <v>730</v>
      </c>
      <c r="X38" s="224">
        <v>83.8</v>
      </c>
      <c r="Y38" s="225">
        <v>83.4</v>
      </c>
      <c r="Z38" s="68"/>
      <c r="AA38" s="68"/>
      <c r="AB38" s="68"/>
      <c r="AC38" s="68"/>
      <c r="AD38" s="68"/>
      <c r="AE38" s="68"/>
      <c r="AF38" s="68"/>
      <c r="AG38" s="68"/>
      <c r="AH38" s="68"/>
      <c r="AI38" s="68"/>
      <c r="AJ38" s="62"/>
      <c r="AK38" s="61"/>
      <c r="AL38" s="61"/>
      <c r="AM38" s="62"/>
    </row>
    <row r="39" spans="1:39" ht="11.5" x14ac:dyDescent="0.2">
      <c r="A39" s="19"/>
      <c r="B39" s="55" t="s">
        <v>168</v>
      </c>
      <c r="C39" s="150">
        <v>743</v>
      </c>
      <c r="D39" s="175">
        <v>684</v>
      </c>
      <c r="E39" s="157">
        <v>697</v>
      </c>
      <c r="F39" s="157">
        <v>657</v>
      </c>
      <c r="G39" s="158">
        <v>683</v>
      </c>
      <c r="H39" s="133">
        <v>92.1</v>
      </c>
      <c r="I39" s="133">
        <v>93.8</v>
      </c>
      <c r="J39" s="133">
        <v>88.4</v>
      </c>
      <c r="K39" s="134">
        <v>91.9</v>
      </c>
      <c r="L39" s="150">
        <v>744</v>
      </c>
      <c r="M39" s="157">
        <v>681</v>
      </c>
      <c r="N39" s="157">
        <v>676</v>
      </c>
      <c r="O39" s="157">
        <v>681</v>
      </c>
      <c r="P39" s="158">
        <v>674</v>
      </c>
      <c r="Q39" s="133">
        <v>91.5</v>
      </c>
      <c r="R39" s="133">
        <v>90.9</v>
      </c>
      <c r="S39" s="133">
        <v>91.5</v>
      </c>
      <c r="T39" s="134">
        <v>90.6</v>
      </c>
      <c r="U39" s="238">
        <v>791</v>
      </c>
      <c r="V39" s="239">
        <v>688</v>
      </c>
      <c r="W39" s="240">
        <v>683</v>
      </c>
      <c r="X39" s="224">
        <v>87</v>
      </c>
      <c r="Y39" s="225">
        <v>86.3</v>
      </c>
      <c r="Z39" s="68"/>
      <c r="AA39" s="68"/>
      <c r="AB39" s="68"/>
      <c r="AC39" s="68"/>
      <c r="AD39" s="68"/>
      <c r="AE39" s="68"/>
      <c r="AF39" s="68"/>
      <c r="AG39" s="68"/>
      <c r="AH39" s="68"/>
      <c r="AI39" s="68"/>
      <c r="AJ39" s="62"/>
      <c r="AK39" s="61"/>
      <c r="AL39" s="61"/>
      <c r="AM39" s="62"/>
    </row>
    <row r="40" spans="1:39" ht="11.5" x14ac:dyDescent="0.2">
      <c r="A40" s="19"/>
      <c r="B40" s="55" t="s">
        <v>169</v>
      </c>
      <c r="C40" s="150">
        <v>607</v>
      </c>
      <c r="D40" s="175">
        <v>588</v>
      </c>
      <c r="E40" s="157">
        <v>592</v>
      </c>
      <c r="F40" s="157">
        <v>567</v>
      </c>
      <c r="G40" s="158">
        <v>588</v>
      </c>
      <c r="H40" s="133">
        <v>96.9</v>
      </c>
      <c r="I40" s="133">
        <v>97.5</v>
      </c>
      <c r="J40" s="133">
        <v>93.4</v>
      </c>
      <c r="K40" s="134">
        <v>96.9</v>
      </c>
      <c r="L40" s="150">
        <v>665</v>
      </c>
      <c r="M40" s="157">
        <v>618</v>
      </c>
      <c r="N40" s="157">
        <v>617</v>
      </c>
      <c r="O40" s="157">
        <v>619</v>
      </c>
      <c r="P40" s="158">
        <v>614</v>
      </c>
      <c r="Q40" s="133">
        <v>92.9</v>
      </c>
      <c r="R40" s="133">
        <v>92.8</v>
      </c>
      <c r="S40" s="133">
        <v>93.1</v>
      </c>
      <c r="T40" s="134">
        <v>92.3</v>
      </c>
      <c r="U40" s="238">
        <v>710</v>
      </c>
      <c r="V40" s="239">
        <v>644</v>
      </c>
      <c r="W40" s="240">
        <v>640</v>
      </c>
      <c r="X40" s="224">
        <v>90.7</v>
      </c>
      <c r="Y40" s="225">
        <v>90.1</v>
      </c>
      <c r="Z40" s="68"/>
      <c r="AA40" s="68"/>
      <c r="AB40" s="68"/>
      <c r="AC40" s="68"/>
      <c r="AD40" s="68"/>
      <c r="AE40" s="68"/>
      <c r="AF40" s="68"/>
      <c r="AG40" s="68"/>
      <c r="AH40" s="68"/>
      <c r="AI40" s="68"/>
      <c r="AJ40" s="62"/>
      <c r="AK40" s="61"/>
      <c r="AL40" s="61"/>
      <c r="AM40" s="62"/>
    </row>
    <row r="41" spans="1:39" ht="11.5" x14ac:dyDescent="0.2">
      <c r="A41" s="19"/>
      <c r="B41" s="55" t="s">
        <v>170</v>
      </c>
      <c r="C41" s="150">
        <v>549</v>
      </c>
      <c r="D41" s="175">
        <v>532</v>
      </c>
      <c r="E41" s="157">
        <v>533</v>
      </c>
      <c r="F41" s="157">
        <v>526</v>
      </c>
      <c r="G41" s="158">
        <v>524</v>
      </c>
      <c r="H41" s="133">
        <v>96.9</v>
      </c>
      <c r="I41" s="133">
        <v>97.1</v>
      </c>
      <c r="J41" s="133">
        <v>95.8</v>
      </c>
      <c r="K41" s="134">
        <v>95.4</v>
      </c>
      <c r="L41" s="150">
        <v>525</v>
      </c>
      <c r="M41" s="157">
        <v>496</v>
      </c>
      <c r="N41" s="157">
        <v>496</v>
      </c>
      <c r="O41" s="157">
        <v>496</v>
      </c>
      <c r="P41" s="158">
        <v>492</v>
      </c>
      <c r="Q41" s="133">
        <v>94.5</v>
      </c>
      <c r="R41" s="133">
        <v>94.5</v>
      </c>
      <c r="S41" s="133">
        <v>94.5</v>
      </c>
      <c r="T41" s="134">
        <v>93.7</v>
      </c>
      <c r="U41" s="238">
        <v>660</v>
      </c>
      <c r="V41" s="239">
        <v>586</v>
      </c>
      <c r="W41" s="240">
        <v>587</v>
      </c>
      <c r="X41" s="224">
        <v>88.8</v>
      </c>
      <c r="Y41" s="225">
        <v>88.9</v>
      </c>
      <c r="Z41" s="68"/>
      <c r="AA41" s="68"/>
      <c r="AB41" s="68"/>
      <c r="AC41" s="68"/>
      <c r="AD41" s="68"/>
      <c r="AE41" s="68"/>
      <c r="AF41" s="68"/>
      <c r="AG41" s="68"/>
      <c r="AH41" s="68"/>
      <c r="AI41" s="68"/>
      <c r="AJ41" s="62"/>
      <c r="AK41" s="61"/>
      <c r="AL41" s="61"/>
      <c r="AM41" s="62"/>
    </row>
    <row r="42" spans="1:39" ht="12.75" customHeight="1" x14ac:dyDescent="0.2">
      <c r="A42" s="19"/>
      <c r="B42" s="126" t="s">
        <v>133</v>
      </c>
      <c r="C42" s="150">
        <v>557</v>
      </c>
      <c r="D42" s="175">
        <v>544</v>
      </c>
      <c r="E42" s="157">
        <v>544</v>
      </c>
      <c r="F42" s="157">
        <v>533</v>
      </c>
      <c r="G42" s="158">
        <v>541</v>
      </c>
      <c r="H42" s="133">
        <v>97.7</v>
      </c>
      <c r="I42" s="133">
        <v>97.7</v>
      </c>
      <c r="J42" s="133">
        <v>95.7</v>
      </c>
      <c r="K42" s="134">
        <v>97.1</v>
      </c>
      <c r="L42" s="150">
        <v>486</v>
      </c>
      <c r="M42" s="157">
        <v>471</v>
      </c>
      <c r="N42" s="157">
        <v>472</v>
      </c>
      <c r="O42" s="157">
        <v>469</v>
      </c>
      <c r="P42" s="158">
        <v>471</v>
      </c>
      <c r="Q42" s="133">
        <v>96.9</v>
      </c>
      <c r="R42" s="133">
        <v>97.1</v>
      </c>
      <c r="S42" s="133">
        <v>96.5</v>
      </c>
      <c r="T42" s="134">
        <v>96.9</v>
      </c>
      <c r="U42" s="238">
        <v>666</v>
      </c>
      <c r="V42" s="239">
        <v>616</v>
      </c>
      <c r="W42" s="240">
        <v>617</v>
      </c>
      <c r="X42" s="224">
        <v>92.5</v>
      </c>
      <c r="Y42" s="225">
        <v>92.6</v>
      </c>
      <c r="Z42" s="68"/>
      <c r="AA42" s="68"/>
      <c r="AB42" s="68"/>
      <c r="AC42" s="68"/>
      <c r="AD42" s="68"/>
      <c r="AE42" s="68"/>
      <c r="AF42" s="68"/>
      <c r="AG42" s="68"/>
      <c r="AH42" s="68"/>
      <c r="AI42" s="68"/>
      <c r="AJ42" s="62"/>
      <c r="AK42" s="61"/>
      <c r="AL42" s="61"/>
      <c r="AM42" s="62"/>
    </row>
    <row r="43" spans="1:39" ht="11.5" x14ac:dyDescent="0.2">
      <c r="A43" s="20"/>
      <c r="B43" s="50" t="s">
        <v>19</v>
      </c>
      <c r="C43" s="151">
        <v>5</v>
      </c>
      <c r="D43" s="176">
        <v>5</v>
      </c>
      <c r="E43" s="159">
        <v>5</v>
      </c>
      <c r="F43" s="159">
        <v>5</v>
      </c>
      <c r="G43" s="160">
        <v>5</v>
      </c>
      <c r="H43" s="135">
        <v>100</v>
      </c>
      <c r="I43" s="135">
        <v>100</v>
      </c>
      <c r="J43" s="135">
        <v>100</v>
      </c>
      <c r="K43" s="136">
        <v>100</v>
      </c>
      <c r="L43" s="151">
        <v>4</v>
      </c>
      <c r="M43" s="159">
        <v>4</v>
      </c>
      <c r="N43" s="159">
        <v>4</v>
      </c>
      <c r="O43" s="159">
        <v>3</v>
      </c>
      <c r="P43" s="160">
        <v>3</v>
      </c>
      <c r="Q43" s="135">
        <v>100</v>
      </c>
      <c r="R43" s="135">
        <v>100</v>
      </c>
      <c r="S43" s="135">
        <v>75</v>
      </c>
      <c r="T43" s="136">
        <v>75</v>
      </c>
      <c r="U43" s="241">
        <v>3</v>
      </c>
      <c r="V43" s="242">
        <v>3</v>
      </c>
      <c r="W43" s="243">
        <v>3</v>
      </c>
      <c r="X43" s="226">
        <v>100</v>
      </c>
      <c r="Y43" s="219">
        <v>100</v>
      </c>
      <c r="Z43" s="68"/>
      <c r="AA43" s="68"/>
      <c r="AB43" s="68"/>
      <c r="AC43" s="68"/>
      <c r="AD43" s="68"/>
      <c r="AE43" s="68"/>
      <c r="AF43" s="68"/>
      <c r="AG43" s="68"/>
      <c r="AH43" s="68"/>
      <c r="AI43" s="68"/>
      <c r="AJ43" s="62"/>
      <c r="AK43" s="61"/>
      <c r="AL43" s="61"/>
      <c r="AM43" s="62"/>
    </row>
    <row r="44" spans="1:39" ht="11.5" x14ac:dyDescent="0.25">
      <c r="A44" s="21" t="s">
        <v>13</v>
      </c>
      <c r="B44" s="54" t="s">
        <v>21</v>
      </c>
      <c r="C44" s="149">
        <v>2685</v>
      </c>
      <c r="D44" s="174">
        <v>2569</v>
      </c>
      <c r="E44" s="154">
        <v>2598</v>
      </c>
      <c r="F44" s="154">
        <v>2500</v>
      </c>
      <c r="G44" s="156">
        <v>2571</v>
      </c>
      <c r="H44" s="137">
        <v>95.7</v>
      </c>
      <c r="I44" s="137">
        <v>96.8</v>
      </c>
      <c r="J44" s="131">
        <v>93.1</v>
      </c>
      <c r="K44" s="132">
        <v>95.8</v>
      </c>
      <c r="L44" s="149">
        <v>2680</v>
      </c>
      <c r="M44" s="154">
        <v>2528</v>
      </c>
      <c r="N44" s="154">
        <v>2533</v>
      </c>
      <c r="O44" s="154">
        <v>2527</v>
      </c>
      <c r="P44" s="156">
        <v>2530</v>
      </c>
      <c r="Q44" s="131">
        <v>94.3</v>
      </c>
      <c r="R44" s="131">
        <v>94.5</v>
      </c>
      <c r="S44" s="131">
        <v>94.3</v>
      </c>
      <c r="T44" s="132">
        <v>94.4</v>
      </c>
      <c r="U44" s="244">
        <v>3080</v>
      </c>
      <c r="V44" s="245">
        <v>2807</v>
      </c>
      <c r="W44" s="246">
        <v>2797</v>
      </c>
      <c r="X44" s="233">
        <v>91.1</v>
      </c>
      <c r="Y44" s="234">
        <v>90.8</v>
      </c>
      <c r="Z44" s="68"/>
      <c r="AA44" s="68"/>
      <c r="AB44" s="68"/>
      <c r="AC44" s="68"/>
      <c r="AD44" s="68"/>
      <c r="AE44" s="68"/>
      <c r="AF44" s="68"/>
      <c r="AG44" s="68"/>
      <c r="AH44" s="68"/>
      <c r="AI44" s="68"/>
      <c r="AJ44" s="62"/>
      <c r="AK44" s="61"/>
      <c r="AL44" s="61"/>
      <c r="AM44" s="62"/>
    </row>
    <row r="45" spans="1:39" ht="11.5" x14ac:dyDescent="0.2">
      <c r="A45" s="19"/>
      <c r="B45" s="126" t="s">
        <v>134</v>
      </c>
      <c r="C45" s="150">
        <v>552</v>
      </c>
      <c r="D45" s="175">
        <v>524</v>
      </c>
      <c r="E45" s="157">
        <v>533</v>
      </c>
      <c r="F45" s="157">
        <v>509</v>
      </c>
      <c r="G45" s="158">
        <v>524</v>
      </c>
      <c r="H45" s="138">
        <v>94.9</v>
      </c>
      <c r="I45" s="138">
        <v>96.6</v>
      </c>
      <c r="J45" s="133">
        <v>92.2</v>
      </c>
      <c r="K45" s="134">
        <v>94.9</v>
      </c>
      <c r="L45" s="150">
        <v>557</v>
      </c>
      <c r="M45" s="157">
        <v>505</v>
      </c>
      <c r="N45" s="157">
        <v>505</v>
      </c>
      <c r="O45" s="157">
        <v>503</v>
      </c>
      <c r="P45" s="158">
        <v>504</v>
      </c>
      <c r="Q45" s="133">
        <v>90.7</v>
      </c>
      <c r="R45" s="133">
        <v>90.7</v>
      </c>
      <c r="S45" s="133">
        <v>90.3</v>
      </c>
      <c r="T45" s="134">
        <v>90.5</v>
      </c>
      <c r="U45" s="238">
        <v>623</v>
      </c>
      <c r="V45" s="239">
        <v>529</v>
      </c>
      <c r="W45" s="240">
        <v>529</v>
      </c>
      <c r="X45" s="224">
        <v>84.9</v>
      </c>
      <c r="Y45" s="225">
        <v>84.9</v>
      </c>
      <c r="Z45" s="68"/>
      <c r="AA45" s="68"/>
      <c r="AB45" s="68"/>
      <c r="AC45" s="68"/>
      <c r="AD45" s="68"/>
      <c r="AE45" s="68"/>
      <c r="AF45" s="68"/>
      <c r="AG45" s="68"/>
      <c r="AH45" s="68"/>
      <c r="AI45" s="68"/>
      <c r="AJ45" s="62"/>
      <c r="AK45" s="61"/>
      <c r="AL45" s="61"/>
      <c r="AM45" s="62"/>
    </row>
    <row r="46" spans="1:39" ht="11.5" x14ac:dyDescent="0.2">
      <c r="A46" s="19"/>
      <c r="B46" s="55" t="s">
        <v>168</v>
      </c>
      <c r="C46" s="150">
        <v>551</v>
      </c>
      <c r="D46" s="175">
        <v>527</v>
      </c>
      <c r="E46" s="157">
        <v>536</v>
      </c>
      <c r="F46" s="157">
        <v>512</v>
      </c>
      <c r="G46" s="158">
        <v>526</v>
      </c>
      <c r="H46" s="138">
        <v>95.6</v>
      </c>
      <c r="I46" s="138">
        <v>97.3</v>
      </c>
      <c r="J46" s="133">
        <v>92.9</v>
      </c>
      <c r="K46" s="134">
        <v>95.5</v>
      </c>
      <c r="L46" s="150">
        <v>542</v>
      </c>
      <c r="M46" s="157">
        <v>513</v>
      </c>
      <c r="N46" s="157">
        <v>515</v>
      </c>
      <c r="O46" s="157">
        <v>514</v>
      </c>
      <c r="P46" s="158">
        <v>515</v>
      </c>
      <c r="Q46" s="133">
        <v>94.6</v>
      </c>
      <c r="R46" s="133">
        <v>95</v>
      </c>
      <c r="S46" s="133">
        <v>94.8</v>
      </c>
      <c r="T46" s="134">
        <v>95</v>
      </c>
      <c r="U46" s="238">
        <v>646</v>
      </c>
      <c r="V46" s="239">
        <v>595</v>
      </c>
      <c r="W46" s="240">
        <v>594</v>
      </c>
      <c r="X46" s="224">
        <v>92.1</v>
      </c>
      <c r="Y46" s="225">
        <v>92</v>
      </c>
      <c r="Z46" s="68"/>
      <c r="AA46" s="68"/>
      <c r="AB46" s="68"/>
      <c r="AC46" s="68"/>
      <c r="AD46" s="68"/>
      <c r="AE46" s="68"/>
      <c r="AF46" s="68"/>
      <c r="AG46" s="68"/>
      <c r="AH46" s="68"/>
      <c r="AI46" s="68"/>
      <c r="AJ46" s="62"/>
      <c r="AK46" s="61"/>
      <c r="AL46" s="61"/>
      <c r="AM46" s="62"/>
    </row>
    <row r="47" spans="1:39" ht="11.5" x14ac:dyDescent="0.2">
      <c r="A47" s="19"/>
      <c r="B47" s="55" t="s">
        <v>169</v>
      </c>
      <c r="C47" s="150">
        <v>553</v>
      </c>
      <c r="D47" s="175">
        <v>522</v>
      </c>
      <c r="E47" s="157">
        <v>532</v>
      </c>
      <c r="F47" s="157">
        <v>512</v>
      </c>
      <c r="G47" s="158">
        <v>524</v>
      </c>
      <c r="H47" s="138">
        <v>94.4</v>
      </c>
      <c r="I47" s="138">
        <v>96.2</v>
      </c>
      <c r="J47" s="133">
        <v>92.6</v>
      </c>
      <c r="K47" s="134">
        <v>94.8</v>
      </c>
      <c r="L47" s="150">
        <v>568</v>
      </c>
      <c r="M47" s="157">
        <v>538</v>
      </c>
      <c r="N47" s="157">
        <v>540</v>
      </c>
      <c r="O47" s="157">
        <v>538</v>
      </c>
      <c r="P47" s="158">
        <v>538</v>
      </c>
      <c r="Q47" s="133">
        <v>94.7</v>
      </c>
      <c r="R47" s="133">
        <v>95.1</v>
      </c>
      <c r="S47" s="133">
        <v>94.7</v>
      </c>
      <c r="T47" s="134">
        <v>94.7</v>
      </c>
      <c r="U47" s="238">
        <v>603</v>
      </c>
      <c r="V47" s="239">
        <v>549</v>
      </c>
      <c r="W47" s="240">
        <v>546</v>
      </c>
      <c r="X47" s="224">
        <v>91</v>
      </c>
      <c r="Y47" s="225">
        <v>90.5</v>
      </c>
      <c r="Z47" s="68"/>
      <c r="AA47" s="68"/>
      <c r="AB47" s="68"/>
      <c r="AC47" s="68"/>
      <c r="AD47" s="68"/>
      <c r="AE47" s="68"/>
      <c r="AF47" s="68"/>
      <c r="AG47" s="68"/>
      <c r="AH47" s="68"/>
      <c r="AI47" s="68"/>
      <c r="AJ47" s="62"/>
      <c r="AK47" s="61"/>
      <c r="AL47" s="61"/>
      <c r="AM47" s="62"/>
    </row>
    <row r="48" spans="1:39" ht="11.5" x14ac:dyDescent="0.2">
      <c r="A48" s="19"/>
      <c r="B48" s="55" t="s">
        <v>170</v>
      </c>
      <c r="C48" s="150">
        <v>490</v>
      </c>
      <c r="D48" s="175">
        <v>473</v>
      </c>
      <c r="E48" s="157">
        <v>473</v>
      </c>
      <c r="F48" s="157">
        <v>455</v>
      </c>
      <c r="G48" s="158">
        <v>474</v>
      </c>
      <c r="H48" s="138">
        <v>96.5</v>
      </c>
      <c r="I48" s="138">
        <v>96.5</v>
      </c>
      <c r="J48" s="133">
        <v>92.9</v>
      </c>
      <c r="K48" s="134">
        <v>96.7</v>
      </c>
      <c r="L48" s="150">
        <v>526</v>
      </c>
      <c r="M48" s="157">
        <v>505</v>
      </c>
      <c r="N48" s="157">
        <v>506</v>
      </c>
      <c r="O48" s="157">
        <v>505</v>
      </c>
      <c r="P48" s="158">
        <v>506</v>
      </c>
      <c r="Q48" s="133">
        <v>96</v>
      </c>
      <c r="R48" s="133">
        <v>96.2</v>
      </c>
      <c r="S48" s="133">
        <v>96</v>
      </c>
      <c r="T48" s="134">
        <v>96.2</v>
      </c>
      <c r="U48" s="238">
        <v>609</v>
      </c>
      <c r="V48" s="239">
        <v>567</v>
      </c>
      <c r="W48" s="240">
        <v>565</v>
      </c>
      <c r="X48" s="224">
        <v>93.1</v>
      </c>
      <c r="Y48" s="225">
        <v>92.8</v>
      </c>
      <c r="Z48" s="68"/>
      <c r="AA48" s="68"/>
      <c r="AB48" s="68"/>
      <c r="AC48" s="68"/>
      <c r="AD48" s="68"/>
      <c r="AE48" s="68"/>
      <c r="AF48" s="68"/>
      <c r="AG48" s="68"/>
      <c r="AH48" s="68"/>
      <c r="AI48" s="68"/>
      <c r="AJ48" s="63"/>
      <c r="AK48" s="61"/>
      <c r="AL48" s="61"/>
      <c r="AM48" s="62"/>
    </row>
    <row r="49" spans="1:39" ht="12.75" customHeight="1" x14ac:dyDescent="0.2">
      <c r="A49" s="19"/>
      <c r="B49" s="126" t="s">
        <v>133</v>
      </c>
      <c r="C49" s="150">
        <v>539</v>
      </c>
      <c r="D49" s="175">
        <v>523</v>
      </c>
      <c r="E49" s="157">
        <v>524</v>
      </c>
      <c r="F49" s="157">
        <v>512</v>
      </c>
      <c r="G49" s="158">
        <v>523</v>
      </c>
      <c r="H49" s="138">
        <v>97</v>
      </c>
      <c r="I49" s="138">
        <v>97.2</v>
      </c>
      <c r="J49" s="133">
        <v>95</v>
      </c>
      <c r="K49" s="134">
        <v>97</v>
      </c>
      <c r="L49" s="150">
        <v>484</v>
      </c>
      <c r="M49" s="157">
        <v>465</v>
      </c>
      <c r="N49" s="157">
        <v>465</v>
      </c>
      <c r="O49" s="157">
        <v>465</v>
      </c>
      <c r="P49" s="158">
        <v>465</v>
      </c>
      <c r="Q49" s="133">
        <v>96.1</v>
      </c>
      <c r="R49" s="133">
        <v>96.1</v>
      </c>
      <c r="S49" s="133">
        <v>96.1</v>
      </c>
      <c r="T49" s="134">
        <v>96.1</v>
      </c>
      <c r="U49" s="238">
        <v>597</v>
      </c>
      <c r="V49" s="239">
        <v>565</v>
      </c>
      <c r="W49" s="240">
        <v>561</v>
      </c>
      <c r="X49" s="224">
        <v>94.6</v>
      </c>
      <c r="Y49" s="225">
        <v>94</v>
      </c>
      <c r="Z49" s="68"/>
      <c r="AA49" s="68"/>
      <c r="AB49" s="68"/>
      <c r="AC49" s="68"/>
      <c r="AD49" s="68"/>
      <c r="AE49" s="68"/>
      <c r="AF49" s="68"/>
      <c r="AG49" s="68"/>
      <c r="AH49" s="68"/>
      <c r="AI49" s="68"/>
      <c r="AJ49" s="62"/>
      <c r="AK49" s="61"/>
      <c r="AL49" s="61"/>
      <c r="AM49" s="62"/>
    </row>
    <row r="50" spans="1:39" ht="11.5" x14ac:dyDescent="0.2">
      <c r="A50" s="19"/>
      <c r="B50" s="55" t="s">
        <v>19</v>
      </c>
      <c r="C50" s="150">
        <v>0</v>
      </c>
      <c r="D50" s="176">
        <v>0</v>
      </c>
      <c r="E50" s="159">
        <v>0</v>
      </c>
      <c r="F50" s="159">
        <v>0</v>
      </c>
      <c r="G50" s="160">
        <v>0</v>
      </c>
      <c r="H50" s="135">
        <v>0</v>
      </c>
      <c r="I50" s="135">
        <v>0</v>
      </c>
      <c r="J50" s="135">
        <v>0</v>
      </c>
      <c r="K50" s="136">
        <v>0</v>
      </c>
      <c r="L50" s="150">
        <v>3</v>
      </c>
      <c r="M50" s="159">
        <v>2</v>
      </c>
      <c r="N50" s="159">
        <v>2</v>
      </c>
      <c r="O50" s="159">
        <v>2</v>
      </c>
      <c r="P50" s="160">
        <v>2</v>
      </c>
      <c r="Q50" s="135">
        <v>66.7</v>
      </c>
      <c r="R50" s="135">
        <v>66.7</v>
      </c>
      <c r="S50" s="135">
        <v>66.7</v>
      </c>
      <c r="T50" s="136">
        <v>66.7</v>
      </c>
      <c r="U50" s="241">
        <v>2</v>
      </c>
      <c r="V50" s="242">
        <v>2</v>
      </c>
      <c r="W50" s="243">
        <v>2</v>
      </c>
      <c r="X50" s="226">
        <v>100</v>
      </c>
      <c r="Y50" s="219">
        <v>100</v>
      </c>
      <c r="Z50" s="68"/>
      <c r="AA50" s="68"/>
      <c r="AB50" s="68"/>
      <c r="AC50" s="68"/>
      <c r="AD50" s="68"/>
      <c r="AE50" s="68"/>
      <c r="AF50" s="68"/>
      <c r="AG50" s="68"/>
      <c r="AH50" s="68"/>
      <c r="AI50" s="68"/>
      <c r="AJ50" s="62"/>
      <c r="AK50" s="61"/>
      <c r="AL50" s="61"/>
      <c r="AM50" s="62"/>
    </row>
    <row r="51" spans="1:39" ht="11.5" x14ac:dyDescent="0.25">
      <c r="A51" s="71" t="s">
        <v>9</v>
      </c>
      <c r="B51" s="58" t="s">
        <v>21</v>
      </c>
      <c r="C51" s="152">
        <v>5374</v>
      </c>
      <c r="D51" s="177">
        <v>5127</v>
      </c>
      <c r="E51" s="161">
        <v>5131</v>
      </c>
      <c r="F51" s="161">
        <v>4972</v>
      </c>
      <c r="G51" s="162">
        <v>5036</v>
      </c>
      <c r="H51" s="139">
        <v>95.4</v>
      </c>
      <c r="I51" s="139">
        <v>95.5</v>
      </c>
      <c r="J51" s="139">
        <v>92.5</v>
      </c>
      <c r="K51" s="140">
        <v>93.7</v>
      </c>
      <c r="L51" s="152">
        <v>5375</v>
      </c>
      <c r="M51" s="161">
        <v>5029</v>
      </c>
      <c r="N51" s="161">
        <v>4991</v>
      </c>
      <c r="O51" s="154">
        <v>4913</v>
      </c>
      <c r="P51" s="162">
        <v>4971</v>
      </c>
      <c r="Q51" s="139">
        <v>93.6</v>
      </c>
      <c r="R51" s="139">
        <v>92.9</v>
      </c>
      <c r="S51" s="139">
        <v>91.4</v>
      </c>
      <c r="T51" s="140">
        <v>92.5</v>
      </c>
      <c r="U51" s="244">
        <v>6254</v>
      </c>
      <c r="V51" s="245">
        <v>5569</v>
      </c>
      <c r="W51" s="246">
        <v>5518</v>
      </c>
      <c r="X51" s="233">
        <v>89</v>
      </c>
      <c r="Y51" s="234">
        <v>88.2</v>
      </c>
      <c r="Z51" s="68"/>
      <c r="AA51" s="68"/>
      <c r="AB51" s="68"/>
      <c r="AC51" s="68"/>
      <c r="AD51" s="68"/>
      <c r="AE51" s="68"/>
      <c r="AF51" s="68"/>
      <c r="AG51" s="68"/>
      <c r="AH51" s="68"/>
      <c r="AI51" s="68"/>
      <c r="AJ51" s="62"/>
      <c r="AK51" s="61"/>
      <c r="AL51" s="61"/>
      <c r="AM51" s="62"/>
    </row>
    <row r="52" spans="1:39" ht="11.5" x14ac:dyDescent="0.2">
      <c r="A52" s="19"/>
      <c r="B52" s="126" t="s">
        <v>134</v>
      </c>
      <c r="C52" s="150">
        <v>310</v>
      </c>
      <c r="D52" s="175">
        <v>277</v>
      </c>
      <c r="E52" s="157">
        <v>286</v>
      </c>
      <c r="F52" s="157">
        <v>267</v>
      </c>
      <c r="G52" s="158">
        <v>268</v>
      </c>
      <c r="H52" s="133">
        <v>89.4</v>
      </c>
      <c r="I52" s="133">
        <v>92.3</v>
      </c>
      <c r="J52" s="133">
        <v>86.1</v>
      </c>
      <c r="K52" s="134">
        <v>86.5</v>
      </c>
      <c r="L52" s="150">
        <v>304</v>
      </c>
      <c r="M52" s="157">
        <v>261</v>
      </c>
      <c r="N52" s="157">
        <v>264</v>
      </c>
      <c r="O52" s="157">
        <v>258</v>
      </c>
      <c r="P52" s="158">
        <v>261</v>
      </c>
      <c r="Q52" s="133">
        <v>85.9</v>
      </c>
      <c r="R52" s="133">
        <v>86.8</v>
      </c>
      <c r="S52" s="133">
        <v>84.9</v>
      </c>
      <c r="T52" s="134">
        <v>85.9</v>
      </c>
      <c r="U52" s="238">
        <v>386</v>
      </c>
      <c r="V52" s="239">
        <v>307</v>
      </c>
      <c r="W52" s="240">
        <v>302</v>
      </c>
      <c r="X52" s="224">
        <v>79.5</v>
      </c>
      <c r="Y52" s="225">
        <v>78.2</v>
      </c>
      <c r="Z52" s="68"/>
      <c r="AA52" s="68"/>
      <c r="AB52" s="68"/>
      <c r="AC52" s="68"/>
      <c r="AD52" s="68"/>
      <c r="AE52" s="68"/>
      <c r="AF52" s="68"/>
      <c r="AG52" s="68"/>
      <c r="AH52" s="68"/>
      <c r="AI52" s="68"/>
      <c r="AJ52" s="62"/>
      <c r="AK52" s="61"/>
      <c r="AL52" s="61"/>
      <c r="AM52" s="62"/>
    </row>
    <row r="53" spans="1:39" ht="11.5" x14ac:dyDescent="0.2">
      <c r="A53" s="19"/>
      <c r="B53" s="55" t="s">
        <v>168</v>
      </c>
      <c r="C53" s="150">
        <v>815</v>
      </c>
      <c r="D53" s="175">
        <v>754</v>
      </c>
      <c r="E53" s="157">
        <v>758</v>
      </c>
      <c r="F53" s="157">
        <v>724</v>
      </c>
      <c r="G53" s="158">
        <v>728</v>
      </c>
      <c r="H53" s="133">
        <v>92.5</v>
      </c>
      <c r="I53" s="133">
        <v>93</v>
      </c>
      <c r="J53" s="133">
        <v>88.8</v>
      </c>
      <c r="K53" s="134">
        <v>89.3</v>
      </c>
      <c r="L53" s="150">
        <v>861</v>
      </c>
      <c r="M53" s="157">
        <v>772</v>
      </c>
      <c r="N53" s="157">
        <v>769</v>
      </c>
      <c r="O53" s="157">
        <v>758</v>
      </c>
      <c r="P53" s="158">
        <v>760</v>
      </c>
      <c r="Q53" s="133">
        <v>89.7</v>
      </c>
      <c r="R53" s="133">
        <v>89.3</v>
      </c>
      <c r="S53" s="133">
        <v>88</v>
      </c>
      <c r="T53" s="134">
        <v>88.3</v>
      </c>
      <c r="U53" s="238">
        <v>909</v>
      </c>
      <c r="V53" s="239">
        <v>748</v>
      </c>
      <c r="W53" s="240">
        <v>737</v>
      </c>
      <c r="X53" s="224">
        <v>82.3</v>
      </c>
      <c r="Y53" s="225">
        <v>81.099999999999994</v>
      </c>
      <c r="Z53" s="68"/>
      <c r="AA53" s="68"/>
      <c r="AB53" s="68"/>
      <c r="AC53" s="68"/>
      <c r="AD53" s="68"/>
      <c r="AE53" s="68"/>
      <c r="AF53" s="68"/>
      <c r="AG53" s="68"/>
      <c r="AH53" s="68"/>
      <c r="AI53" s="68"/>
      <c r="AJ53" s="62"/>
      <c r="AK53" s="61"/>
      <c r="AL53" s="61"/>
      <c r="AM53" s="62"/>
    </row>
    <row r="54" spans="1:39" ht="11.5" x14ac:dyDescent="0.2">
      <c r="A54" s="19"/>
      <c r="B54" s="55" t="s">
        <v>169</v>
      </c>
      <c r="C54" s="150">
        <v>1049</v>
      </c>
      <c r="D54" s="175">
        <v>1000</v>
      </c>
      <c r="E54" s="157">
        <v>1003</v>
      </c>
      <c r="F54" s="157">
        <v>966</v>
      </c>
      <c r="G54" s="158">
        <v>981</v>
      </c>
      <c r="H54" s="133">
        <v>95.3</v>
      </c>
      <c r="I54" s="133">
        <v>95.6</v>
      </c>
      <c r="J54" s="133">
        <v>92.1</v>
      </c>
      <c r="K54" s="134">
        <v>93.5</v>
      </c>
      <c r="L54" s="150">
        <v>1020</v>
      </c>
      <c r="M54" s="157">
        <v>952</v>
      </c>
      <c r="N54" s="157">
        <v>943</v>
      </c>
      <c r="O54" s="157">
        <v>931</v>
      </c>
      <c r="P54" s="158">
        <v>938</v>
      </c>
      <c r="Q54" s="133">
        <v>93.3</v>
      </c>
      <c r="R54" s="133">
        <v>92.5</v>
      </c>
      <c r="S54" s="133">
        <v>91.3</v>
      </c>
      <c r="T54" s="134">
        <v>92</v>
      </c>
      <c r="U54" s="238">
        <v>1188</v>
      </c>
      <c r="V54" s="239">
        <v>1058</v>
      </c>
      <c r="W54" s="240">
        <v>1043</v>
      </c>
      <c r="X54" s="224">
        <v>89.1</v>
      </c>
      <c r="Y54" s="225">
        <v>87.8</v>
      </c>
      <c r="Z54" s="68"/>
      <c r="AA54" s="68"/>
      <c r="AB54" s="68"/>
      <c r="AC54" s="68"/>
      <c r="AD54" s="68"/>
      <c r="AE54" s="68"/>
      <c r="AF54" s="68"/>
      <c r="AG54" s="68"/>
      <c r="AH54" s="68"/>
      <c r="AI54" s="68"/>
      <c r="AJ54" s="62"/>
      <c r="AK54" s="61"/>
      <c r="AL54" s="61"/>
      <c r="AM54" s="62"/>
    </row>
    <row r="55" spans="1:39" ht="11.5" x14ac:dyDescent="0.2">
      <c r="A55" s="19"/>
      <c r="B55" s="55" t="s">
        <v>170</v>
      </c>
      <c r="C55" s="150">
        <v>1721</v>
      </c>
      <c r="D55" s="175">
        <v>1665</v>
      </c>
      <c r="E55" s="157">
        <v>1657</v>
      </c>
      <c r="F55" s="157">
        <v>1619</v>
      </c>
      <c r="G55" s="158">
        <v>1654</v>
      </c>
      <c r="H55" s="133">
        <v>96.7</v>
      </c>
      <c r="I55" s="133">
        <v>96.3</v>
      </c>
      <c r="J55" s="133">
        <v>94.1</v>
      </c>
      <c r="K55" s="134">
        <v>96.1</v>
      </c>
      <c r="L55" s="150">
        <v>1720</v>
      </c>
      <c r="M55" s="157">
        <v>1651</v>
      </c>
      <c r="N55" s="157">
        <v>1641</v>
      </c>
      <c r="O55" s="157">
        <v>1621</v>
      </c>
      <c r="P55" s="158">
        <v>1642</v>
      </c>
      <c r="Q55" s="133">
        <v>96</v>
      </c>
      <c r="R55" s="133">
        <v>95.4</v>
      </c>
      <c r="S55" s="133">
        <v>94.2</v>
      </c>
      <c r="T55" s="134">
        <v>95.5</v>
      </c>
      <c r="U55" s="238">
        <v>1954</v>
      </c>
      <c r="V55" s="239">
        <v>1809</v>
      </c>
      <c r="W55" s="240">
        <v>1797</v>
      </c>
      <c r="X55" s="224">
        <v>92.6</v>
      </c>
      <c r="Y55" s="225">
        <v>92</v>
      </c>
      <c r="Z55" s="68"/>
      <c r="AA55" s="68"/>
      <c r="AB55" s="68"/>
      <c r="AC55" s="68"/>
      <c r="AD55" s="68"/>
      <c r="AE55" s="68"/>
      <c r="AF55" s="68"/>
      <c r="AG55" s="68"/>
      <c r="AH55" s="68"/>
      <c r="AI55" s="68"/>
      <c r="AJ55" s="62"/>
      <c r="AK55" s="61"/>
      <c r="AL55" s="61"/>
      <c r="AM55" s="62"/>
    </row>
    <row r="56" spans="1:39" ht="12.75" customHeight="1" x14ac:dyDescent="0.2">
      <c r="A56" s="19"/>
      <c r="B56" s="126" t="s">
        <v>133</v>
      </c>
      <c r="C56" s="150">
        <v>1473</v>
      </c>
      <c r="D56" s="175">
        <v>1426</v>
      </c>
      <c r="E56" s="157">
        <v>1422</v>
      </c>
      <c r="F56" s="157">
        <v>1391</v>
      </c>
      <c r="G56" s="158">
        <v>1400</v>
      </c>
      <c r="H56" s="133">
        <v>96.8</v>
      </c>
      <c r="I56" s="133">
        <v>96.5</v>
      </c>
      <c r="J56" s="133">
        <v>94.4</v>
      </c>
      <c r="K56" s="134">
        <v>95</v>
      </c>
      <c r="L56" s="150">
        <v>1462</v>
      </c>
      <c r="M56" s="157">
        <v>1385</v>
      </c>
      <c r="N56" s="157">
        <v>1366</v>
      </c>
      <c r="O56" s="157">
        <v>1337</v>
      </c>
      <c r="P56" s="158">
        <v>1362</v>
      </c>
      <c r="Q56" s="133">
        <v>94.7</v>
      </c>
      <c r="R56" s="133">
        <v>93.4</v>
      </c>
      <c r="S56" s="133">
        <v>91.5</v>
      </c>
      <c r="T56" s="134">
        <v>93.2</v>
      </c>
      <c r="U56" s="238">
        <v>1811</v>
      </c>
      <c r="V56" s="239">
        <v>1641</v>
      </c>
      <c r="W56" s="240">
        <v>1633</v>
      </c>
      <c r="X56" s="224">
        <v>90.6</v>
      </c>
      <c r="Y56" s="225">
        <v>90.2</v>
      </c>
      <c r="Z56" s="68"/>
      <c r="AA56" s="68"/>
      <c r="AB56" s="68"/>
      <c r="AC56" s="68"/>
      <c r="AD56" s="68"/>
      <c r="AE56" s="68"/>
      <c r="AF56" s="68"/>
      <c r="AG56" s="68"/>
      <c r="AH56" s="68"/>
      <c r="AI56" s="68"/>
      <c r="AJ56" s="62"/>
      <c r="AK56" s="61"/>
      <c r="AL56" s="61"/>
      <c r="AM56" s="62"/>
    </row>
    <row r="57" spans="1:39" ht="11.5" x14ac:dyDescent="0.2">
      <c r="A57" s="20"/>
      <c r="B57" s="50" t="s">
        <v>19</v>
      </c>
      <c r="C57" s="151">
        <v>6</v>
      </c>
      <c r="D57" s="176">
        <v>5</v>
      </c>
      <c r="E57" s="159">
        <v>5</v>
      </c>
      <c r="F57" s="159">
        <v>5</v>
      </c>
      <c r="G57" s="160">
        <v>5</v>
      </c>
      <c r="H57" s="135">
        <v>83.3</v>
      </c>
      <c r="I57" s="135">
        <v>83.3</v>
      </c>
      <c r="J57" s="135">
        <v>83.3</v>
      </c>
      <c r="K57" s="136">
        <v>83.3</v>
      </c>
      <c r="L57" s="151">
        <v>8</v>
      </c>
      <c r="M57" s="159">
        <v>8</v>
      </c>
      <c r="N57" s="159">
        <v>8</v>
      </c>
      <c r="O57" s="159">
        <v>8</v>
      </c>
      <c r="P57" s="160">
        <v>8</v>
      </c>
      <c r="Q57" s="135">
        <v>100</v>
      </c>
      <c r="R57" s="135">
        <v>100</v>
      </c>
      <c r="S57" s="135">
        <v>100</v>
      </c>
      <c r="T57" s="136">
        <v>100</v>
      </c>
      <c r="U57" s="241">
        <v>6</v>
      </c>
      <c r="V57" s="242">
        <v>6</v>
      </c>
      <c r="W57" s="243">
        <v>6</v>
      </c>
      <c r="X57" s="226">
        <v>100</v>
      </c>
      <c r="Y57" s="219">
        <v>100</v>
      </c>
      <c r="Z57" s="68"/>
      <c r="AA57" s="68"/>
      <c r="AB57" s="68"/>
      <c r="AC57" s="68"/>
      <c r="AD57" s="68"/>
      <c r="AE57" s="68"/>
      <c r="AF57" s="68"/>
      <c r="AG57" s="68"/>
      <c r="AH57" s="68"/>
      <c r="AI57" s="68"/>
      <c r="AJ57" s="62"/>
      <c r="AK57" s="61"/>
      <c r="AL57" s="61"/>
      <c r="AM57" s="62"/>
    </row>
    <row r="58" spans="1:39" s="1" customFormat="1" ht="11.5" x14ac:dyDescent="0.25">
      <c r="A58" s="21" t="s">
        <v>20</v>
      </c>
      <c r="B58" s="54" t="s">
        <v>21</v>
      </c>
      <c r="C58" s="149">
        <v>10965</v>
      </c>
      <c r="D58" s="174">
        <v>10546</v>
      </c>
      <c r="E58" s="154">
        <v>10397</v>
      </c>
      <c r="F58" s="154">
        <v>10261</v>
      </c>
      <c r="G58" s="156">
        <v>10322</v>
      </c>
      <c r="H58" s="137">
        <v>96.2</v>
      </c>
      <c r="I58" s="137">
        <v>94.8</v>
      </c>
      <c r="J58" s="131">
        <v>93.6</v>
      </c>
      <c r="K58" s="132">
        <v>94.1</v>
      </c>
      <c r="L58" s="149">
        <v>11029</v>
      </c>
      <c r="M58" s="154">
        <v>10394</v>
      </c>
      <c r="N58" s="154">
        <v>10336</v>
      </c>
      <c r="O58" s="154">
        <v>10350</v>
      </c>
      <c r="P58" s="156">
        <v>10255</v>
      </c>
      <c r="Q58" s="131">
        <v>94.2</v>
      </c>
      <c r="R58" s="131">
        <v>93.7</v>
      </c>
      <c r="S58" s="131">
        <v>93.8</v>
      </c>
      <c r="T58" s="132">
        <v>93</v>
      </c>
      <c r="U58" s="244">
        <v>12486</v>
      </c>
      <c r="V58" s="245">
        <v>11485</v>
      </c>
      <c r="W58" s="246">
        <v>11411</v>
      </c>
      <c r="X58" s="233">
        <v>92</v>
      </c>
      <c r="Y58" s="234">
        <v>91.4</v>
      </c>
      <c r="Z58" s="68"/>
      <c r="AA58" s="68"/>
      <c r="AB58" s="68"/>
      <c r="AC58" s="68"/>
      <c r="AD58" s="68"/>
      <c r="AE58" s="68"/>
      <c r="AF58" s="68"/>
      <c r="AG58" s="68"/>
      <c r="AH58" s="68"/>
      <c r="AI58" s="68"/>
      <c r="AJ58" s="62"/>
      <c r="AK58" s="61"/>
      <c r="AL58" s="61"/>
      <c r="AM58" s="62"/>
    </row>
    <row r="59" spans="1:39" ht="11.5" x14ac:dyDescent="0.2">
      <c r="A59" s="19"/>
      <c r="B59" s="126" t="s">
        <v>134</v>
      </c>
      <c r="C59" s="150">
        <v>4214</v>
      </c>
      <c r="D59" s="175">
        <v>3978</v>
      </c>
      <c r="E59" s="157">
        <v>3930</v>
      </c>
      <c r="F59" s="157">
        <v>3824</v>
      </c>
      <c r="G59" s="158">
        <v>3879</v>
      </c>
      <c r="H59" s="138">
        <v>94.4</v>
      </c>
      <c r="I59" s="138">
        <v>93.3</v>
      </c>
      <c r="J59" s="133">
        <v>90.7</v>
      </c>
      <c r="K59" s="134">
        <v>92.1</v>
      </c>
      <c r="L59" s="150">
        <v>4276</v>
      </c>
      <c r="M59" s="157">
        <v>3924</v>
      </c>
      <c r="N59" s="157">
        <v>3919</v>
      </c>
      <c r="O59" s="157">
        <v>3918</v>
      </c>
      <c r="P59" s="158">
        <v>3878</v>
      </c>
      <c r="Q59" s="133">
        <v>91.8</v>
      </c>
      <c r="R59" s="133">
        <v>91.7</v>
      </c>
      <c r="S59" s="133">
        <v>91.6</v>
      </c>
      <c r="T59" s="134">
        <v>90.7</v>
      </c>
      <c r="U59" s="238">
        <v>4914</v>
      </c>
      <c r="V59" s="239">
        <v>4390</v>
      </c>
      <c r="W59" s="240">
        <v>4349</v>
      </c>
      <c r="X59" s="224">
        <v>89.3</v>
      </c>
      <c r="Y59" s="225">
        <v>88.5</v>
      </c>
      <c r="Z59" s="68"/>
      <c r="AA59" s="68"/>
      <c r="AB59" s="68"/>
      <c r="AC59" s="68"/>
      <c r="AD59" s="68"/>
      <c r="AE59" s="68"/>
      <c r="AF59" s="68"/>
      <c r="AG59" s="68"/>
      <c r="AH59" s="68"/>
      <c r="AI59" s="68"/>
      <c r="AJ59" s="62"/>
      <c r="AK59" s="61"/>
      <c r="AL59" s="61"/>
      <c r="AM59" s="62"/>
    </row>
    <row r="60" spans="1:39" ht="11.5" x14ac:dyDescent="0.2">
      <c r="A60" s="19"/>
      <c r="B60" s="55" t="s">
        <v>168</v>
      </c>
      <c r="C60" s="150">
        <v>1974</v>
      </c>
      <c r="D60" s="175">
        <v>1901</v>
      </c>
      <c r="E60" s="157">
        <v>1867</v>
      </c>
      <c r="F60" s="157">
        <v>1843</v>
      </c>
      <c r="G60" s="158">
        <v>1858</v>
      </c>
      <c r="H60" s="138">
        <v>96.3</v>
      </c>
      <c r="I60" s="138">
        <v>94.6</v>
      </c>
      <c r="J60" s="133">
        <v>93.4</v>
      </c>
      <c r="K60" s="134">
        <v>94.1</v>
      </c>
      <c r="L60" s="150">
        <v>1941</v>
      </c>
      <c r="M60" s="157">
        <v>1818</v>
      </c>
      <c r="N60" s="157">
        <v>1790</v>
      </c>
      <c r="O60" s="157">
        <v>1797</v>
      </c>
      <c r="P60" s="158">
        <v>1777</v>
      </c>
      <c r="Q60" s="133">
        <v>93.7</v>
      </c>
      <c r="R60" s="133">
        <v>92.2</v>
      </c>
      <c r="S60" s="133">
        <v>92.6</v>
      </c>
      <c r="T60" s="134">
        <v>91.6</v>
      </c>
      <c r="U60" s="238">
        <v>2082</v>
      </c>
      <c r="V60" s="239">
        <v>1885</v>
      </c>
      <c r="W60" s="240">
        <v>1878</v>
      </c>
      <c r="X60" s="224">
        <v>90.5</v>
      </c>
      <c r="Y60" s="225">
        <v>90.2</v>
      </c>
      <c r="Z60" s="68"/>
      <c r="AA60" s="68"/>
      <c r="AB60" s="68"/>
      <c r="AC60" s="68"/>
      <c r="AD60" s="68"/>
      <c r="AE60" s="68"/>
      <c r="AF60" s="68"/>
      <c r="AG60" s="68"/>
      <c r="AH60" s="68"/>
      <c r="AI60" s="68"/>
      <c r="AJ60" s="62"/>
      <c r="AK60" s="61"/>
      <c r="AL60" s="61"/>
      <c r="AM60" s="62"/>
    </row>
    <row r="61" spans="1:39" ht="11.5" x14ac:dyDescent="0.2">
      <c r="A61" s="19"/>
      <c r="B61" s="55" t="s">
        <v>169</v>
      </c>
      <c r="C61" s="150">
        <v>1220</v>
      </c>
      <c r="D61" s="175">
        <v>1176</v>
      </c>
      <c r="E61" s="157">
        <v>1157</v>
      </c>
      <c r="F61" s="157">
        <v>1164</v>
      </c>
      <c r="G61" s="158">
        <v>1146</v>
      </c>
      <c r="H61" s="138">
        <v>96.4</v>
      </c>
      <c r="I61" s="138">
        <v>94.8</v>
      </c>
      <c r="J61" s="133">
        <v>95.4</v>
      </c>
      <c r="K61" s="134">
        <v>93.9</v>
      </c>
      <c r="L61" s="150">
        <v>1244</v>
      </c>
      <c r="M61" s="157">
        <v>1181</v>
      </c>
      <c r="N61" s="157">
        <v>1173</v>
      </c>
      <c r="O61" s="157">
        <v>1175</v>
      </c>
      <c r="P61" s="158">
        <v>1164</v>
      </c>
      <c r="Q61" s="133">
        <v>94.9</v>
      </c>
      <c r="R61" s="133">
        <v>94.3</v>
      </c>
      <c r="S61" s="133">
        <v>94.5</v>
      </c>
      <c r="T61" s="134">
        <v>93.6</v>
      </c>
      <c r="U61" s="238">
        <v>1339</v>
      </c>
      <c r="V61" s="239">
        <v>1220</v>
      </c>
      <c r="W61" s="240">
        <v>1212</v>
      </c>
      <c r="X61" s="224">
        <v>91.1</v>
      </c>
      <c r="Y61" s="225">
        <v>90.5</v>
      </c>
      <c r="Z61" s="68"/>
      <c r="AA61" s="68"/>
      <c r="AB61" s="68"/>
      <c r="AC61" s="68"/>
      <c r="AD61" s="68"/>
      <c r="AE61" s="68"/>
      <c r="AF61" s="68"/>
      <c r="AG61" s="68"/>
      <c r="AH61" s="68"/>
      <c r="AI61" s="68"/>
      <c r="AJ61" s="62"/>
      <c r="AK61" s="61"/>
      <c r="AL61" s="61"/>
      <c r="AM61" s="62"/>
    </row>
    <row r="62" spans="1:39" ht="11.5" x14ac:dyDescent="0.2">
      <c r="A62" s="19"/>
      <c r="B62" s="55" t="s">
        <v>170</v>
      </c>
      <c r="C62" s="150">
        <v>1493</v>
      </c>
      <c r="D62" s="175">
        <v>1462</v>
      </c>
      <c r="E62" s="157">
        <v>1440</v>
      </c>
      <c r="F62" s="157">
        <v>1437</v>
      </c>
      <c r="G62" s="158">
        <v>1442</v>
      </c>
      <c r="H62" s="138">
        <v>97.9</v>
      </c>
      <c r="I62" s="138">
        <v>96.5</v>
      </c>
      <c r="J62" s="133">
        <v>96.2</v>
      </c>
      <c r="K62" s="134">
        <v>96.6</v>
      </c>
      <c r="L62" s="150">
        <v>1548</v>
      </c>
      <c r="M62" s="157">
        <v>1505</v>
      </c>
      <c r="N62" s="157">
        <v>1491</v>
      </c>
      <c r="O62" s="157">
        <v>1496</v>
      </c>
      <c r="P62" s="158">
        <v>1486</v>
      </c>
      <c r="Q62" s="133">
        <v>97.2</v>
      </c>
      <c r="R62" s="133">
        <v>96.3</v>
      </c>
      <c r="S62" s="133">
        <v>96.6</v>
      </c>
      <c r="T62" s="134">
        <v>96</v>
      </c>
      <c r="U62" s="238">
        <v>1715</v>
      </c>
      <c r="V62" s="239">
        <v>1630</v>
      </c>
      <c r="W62" s="240">
        <v>1619</v>
      </c>
      <c r="X62" s="224">
        <v>95</v>
      </c>
      <c r="Y62" s="225">
        <v>94.4</v>
      </c>
      <c r="Z62" s="68"/>
      <c r="AA62" s="68"/>
      <c r="AB62" s="68"/>
      <c r="AC62" s="68"/>
      <c r="AD62" s="68"/>
      <c r="AE62" s="68"/>
      <c r="AF62" s="68"/>
      <c r="AG62" s="68"/>
      <c r="AH62" s="68"/>
      <c r="AI62" s="68"/>
      <c r="AJ62" s="62"/>
      <c r="AK62" s="61"/>
      <c r="AL62" s="61"/>
      <c r="AM62" s="62"/>
    </row>
    <row r="63" spans="1:39" ht="12.75" customHeight="1" x14ac:dyDescent="0.2">
      <c r="A63" s="19"/>
      <c r="B63" s="126" t="s">
        <v>133</v>
      </c>
      <c r="C63" s="150">
        <v>2041</v>
      </c>
      <c r="D63" s="175">
        <v>2006</v>
      </c>
      <c r="E63" s="157">
        <v>1981</v>
      </c>
      <c r="F63" s="157">
        <v>1971</v>
      </c>
      <c r="G63" s="158">
        <v>1975</v>
      </c>
      <c r="H63" s="138">
        <v>98.3</v>
      </c>
      <c r="I63" s="138">
        <v>97.1</v>
      </c>
      <c r="J63" s="133">
        <v>96.6</v>
      </c>
      <c r="K63" s="134">
        <v>96.8</v>
      </c>
      <c r="L63" s="150">
        <v>2002</v>
      </c>
      <c r="M63" s="157">
        <v>1951</v>
      </c>
      <c r="N63" s="157">
        <v>1948</v>
      </c>
      <c r="O63" s="157">
        <v>1950</v>
      </c>
      <c r="P63" s="158">
        <v>1935</v>
      </c>
      <c r="Q63" s="133">
        <v>97.5</v>
      </c>
      <c r="R63" s="133">
        <v>97.3</v>
      </c>
      <c r="S63" s="133">
        <v>97.4</v>
      </c>
      <c r="T63" s="134">
        <v>96.7</v>
      </c>
      <c r="U63" s="238">
        <v>2427</v>
      </c>
      <c r="V63" s="239">
        <v>2352</v>
      </c>
      <c r="W63" s="240">
        <v>2345</v>
      </c>
      <c r="X63" s="224">
        <v>96.9</v>
      </c>
      <c r="Y63" s="225">
        <v>96.6</v>
      </c>
      <c r="Z63" s="62"/>
      <c r="AA63" s="62"/>
      <c r="AB63" s="62"/>
      <c r="AC63" s="62"/>
      <c r="AD63" s="67"/>
      <c r="AE63" s="61"/>
      <c r="AF63" s="61"/>
      <c r="AG63" s="61"/>
      <c r="AH63" s="62"/>
      <c r="AI63" s="62"/>
      <c r="AJ63" s="62"/>
      <c r="AK63" s="61"/>
      <c r="AL63" s="61"/>
      <c r="AM63" s="62"/>
    </row>
    <row r="64" spans="1:39" ht="11.5" x14ac:dyDescent="0.2">
      <c r="A64" s="19"/>
      <c r="B64" s="55" t="s">
        <v>19</v>
      </c>
      <c r="C64" s="150">
        <v>23</v>
      </c>
      <c r="D64" s="176">
        <v>23</v>
      </c>
      <c r="E64" s="159">
        <v>22</v>
      </c>
      <c r="F64" s="159">
        <v>22</v>
      </c>
      <c r="G64" s="160">
        <v>22</v>
      </c>
      <c r="H64" s="135">
        <v>100</v>
      </c>
      <c r="I64" s="135">
        <v>95.7</v>
      </c>
      <c r="J64" s="135">
        <v>95.7</v>
      </c>
      <c r="K64" s="136">
        <v>95.7</v>
      </c>
      <c r="L64" s="150">
        <v>18</v>
      </c>
      <c r="M64" s="159">
        <v>15</v>
      </c>
      <c r="N64" s="159">
        <v>15</v>
      </c>
      <c r="O64" s="159">
        <v>14</v>
      </c>
      <c r="P64" s="160">
        <v>15</v>
      </c>
      <c r="Q64" s="135">
        <v>83.3</v>
      </c>
      <c r="R64" s="135">
        <v>83.3</v>
      </c>
      <c r="S64" s="135">
        <v>77.8</v>
      </c>
      <c r="T64" s="136">
        <v>83.3</v>
      </c>
      <c r="U64" s="241">
        <v>9</v>
      </c>
      <c r="V64" s="242">
        <v>8</v>
      </c>
      <c r="W64" s="243">
        <v>8</v>
      </c>
      <c r="X64" s="226">
        <v>88.9</v>
      </c>
      <c r="Y64" s="219">
        <v>88.9</v>
      </c>
      <c r="Z64" s="62"/>
      <c r="AA64" s="62"/>
      <c r="AB64" s="62"/>
      <c r="AC64" s="62"/>
      <c r="AD64" s="67"/>
      <c r="AE64" s="61"/>
      <c r="AF64" s="61"/>
      <c r="AG64" s="61"/>
      <c r="AH64" s="62"/>
      <c r="AI64" s="62"/>
      <c r="AJ64" s="62"/>
      <c r="AK64" s="61"/>
      <c r="AL64" s="61"/>
      <c r="AM64" s="62"/>
    </row>
    <row r="65" spans="1:39" s="1" customFormat="1" ht="11.5" x14ac:dyDescent="0.25">
      <c r="A65" s="71" t="s">
        <v>7</v>
      </c>
      <c r="B65" s="58" t="s">
        <v>21</v>
      </c>
      <c r="C65" s="152">
        <v>2561</v>
      </c>
      <c r="D65" s="177">
        <v>2400</v>
      </c>
      <c r="E65" s="161">
        <v>2390</v>
      </c>
      <c r="F65" s="161">
        <v>2330</v>
      </c>
      <c r="G65" s="162">
        <v>2389</v>
      </c>
      <c r="H65" s="139">
        <v>93.7</v>
      </c>
      <c r="I65" s="139">
        <v>93.3</v>
      </c>
      <c r="J65" s="139">
        <v>91</v>
      </c>
      <c r="K65" s="140">
        <v>93.3</v>
      </c>
      <c r="L65" s="152">
        <v>2571</v>
      </c>
      <c r="M65" s="161">
        <v>2355</v>
      </c>
      <c r="N65" s="161">
        <v>2371</v>
      </c>
      <c r="O65" s="154">
        <v>2347</v>
      </c>
      <c r="P65" s="162">
        <v>2354</v>
      </c>
      <c r="Q65" s="139">
        <v>91.6</v>
      </c>
      <c r="R65" s="139">
        <v>92.2</v>
      </c>
      <c r="S65" s="139">
        <v>91.3</v>
      </c>
      <c r="T65" s="140">
        <v>91.6</v>
      </c>
      <c r="U65" s="244">
        <v>2972</v>
      </c>
      <c r="V65" s="245">
        <v>2643</v>
      </c>
      <c r="W65" s="246">
        <v>2621</v>
      </c>
      <c r="X65" s="233">
        <v>88.9</v>
      </c>
      <c r="Y65" s="234">
        <v>88.2</v>
      </c>
      <c r="Z65" s="62"/>
      <c r="AA65" s="62"/>
      <c r="AB65" s="62"/>
      <c r="AC65" s="62"/>
      <c r="AD65" s="67"/>
      <c r="AE65" s="61"/>
      <c r="AF65" s="61"/>
      <c r="AG65" s="61"/>
      <c r="AH65" s="62"/>
      <c r="AI65" s="62"/>
      <c r="AJ65" s="62"/>
      <c r="AK65" s="61"/>
      <c r="AL65" s="61"/>
      <c r="AM65" s="62"/>
    </row>
    <row r="66" spans="1:39" ht="11.5" x14ac:dyDescent="0.2">
      <c r="A66" s="19"/>
      <c r="B66" s="126" t="s">
        <v>134</v>
      </c>
      <c r="C66" s="150">
        <v>272</v>
      </c>
      <c r="D66" s="175">
        <v>239</v>
      </c>
      <c r="E66" s="157">
        <v>243</v>
      </c>
      <c r="F66" s="157">
        <v>234</v>
      </c>
      <c r="G66" s="158">
        <v>239</v>
      </c>
      <c r="H66" s="133">
        <v>87.9</v>
      </c>
      <c r="I66" s="133">
        <v>89.3</v>
      </c>
      <c r="J66" s="133">
        <v>86</v>
      </c>
      <c r="K66" s="134">
        <v>87.9</v>
      </c>
      <c r="L66" s="150">
        <v>282</v>
      </c>
      <c r="M66" s="157">
        <v>243</v>
      </c>
      <c r="N66" s="157">
        <v>246</v>
      </c>
      <c r="O66" s="157">
        <v>243</v>
      </c>
      <c r="P66" s="158">
        <v>242</v>
      </c>
      <c r="Q66" s="133">
        <v>86.2</v>
      </c>
      <c r="R66" s="133">
        <v>87.2</v>
      </c>
      <c r="S66" s="133">
        <v>86.2</v>
      </c>
      <c r="T66" s="134">
        <v>85.8</v>
      </c>
      <c r="U66" s="238">
        <v>376</v>
      </c>
      <c r="V66" s="239">
        <v>300</v>
      </c>
      <c r="W66" s="240">
        <v>298</v>
      </c>
      <c r="X66" s="224">
        <v>79.8</v>
      </c>
      <c r="Y66" s="225">
        <v>79.3</v>
      </c>
      <c r="Z66" s="62"/>
      <c r="AA66" s="62"/>
      <c r="AB66" s="62"/>
      <c r="AC66" s="62"/>
      <c r="AD66" s="67"/>
      <c r="AE66" s="61"/>
      <c r="AF66" s="61"/>
      <c r="AG66" s="61"/>
      <c r="AH66" s="62"/>
      <c r="AI66" s="62"/>
      <c r="AJ66" s="62"/>
      <c r="AK66" s="61"/>
      <c r="AL66" s="61"/>
      <c r="AM66" s="62"/>
    </row>
    <row r="67" spans="1:39" ht="11.5" x14ac:dyDescent="0.2">
      <c r="A67" s="19"/>
      <c r="B67" s="55" t="s">
        <v>168</v>
      </c>
      <c r="C67" s="150">
        <v>412</v>
      </c>
      <c r="D67" s="175">
        <v>381</v>
      </c>
      <c r="E67" s="157">
        <v>383</v>
      </c>
      <c r="F67" s="157">
        <v>378</v>
      </c>
      <c r="G67" s="158">
        <v>379</v>
      </c>
      <c r="H67" s="133">
        <v>92.5</v>
      </c>
      <c r="I67" s="133">
        <v>93</v>
      </c>
      <c r="J67" s="133">
        <v>91.7</v>
      </c>
      <c r="K67" s="134">
        <v>92</v>
      </c>
      <c r="L67" s="150">
        <v>432</v>
      </c>
      <c r="M67" s="157">
        <v>392</v>
      </c>
      <c r="N67" s="157">
        <v>394</v>
      </c>
      <c r="O67" s="157">
        <v>394</v>
      </c>
      <c r="P67" s="158">
        <v>389</v>
      </c>
      <c r="Q67" s="133">
        <v>90.7</v>
      </c>
      <c r="R67" s="133">
        <v>91.2</v>
      </c>
      <c r="S67" s="133">
        <v>91.2</v>
      </c>
      <c r="T67" s="134">
        <v>90</v>
      </c>
      <c r="U67" s="238">
        <v>488</v>
      </c>
      <c r="V67" s="239">
        <v>430</v>
      </c>
      <c r="W67" s="240">
        <v>425</v>
      </c>
      <c r="X67" s="224">
        <v>88.1</v>
      </c>
      <c r="Y67" s="225">
        <v>87.1</v>
      </c>
      <c r="Z67" s="62"/>
      <c r="AA67" s="62"/>
      <c r="AB67" s="62"/>
      <c r="AC67" s="62"/>
      <c r="AD67" s="67"/>
      <c r="AE67" s="61"/>
      <c r="AF67" s="61"/>
      <c r="AG67" s="61"/>
      <c r="AH67" s="62"/>
      <c r="AI67" s="62"/>
      <c r="AJ67" s="62"/>
      <c r="AK67" s="61"/>
      <c r="AL67" s="61"/>
      <c r="AM67" s="62"/>
    </row>
    <row r="68" spans="1:39" ht="11.5" x14ac:dyDescent="0.2">
      <c r="A68" s="19"/>
      <c r="B68" s="55" t="s">
        <v>169</v>
      </c>
      <c r="C68" s="150">
        <v>908</v>
      </c>
      <c r="D68" s="175">
        <v>858</v>
      </c>
      <c r="E68" s="157">
        <v>858</v>
      </c>
      <c r="F68" s="157">
        <v>833</v>
      </c>
      <c r="G68" s="158">
        <v>856</v>
      </c>
      <c r="H68" s="133">
        <v>94.5</v>
      </c>
      <c r="I68" s="133">
        <v>94.5</v>
      </c>
      <c r="J68" s="133">
        <v>91.7</v>
      </c>
      <c r="K68" s="134">
        <v>94.3</v>
      </c>
      <c r="L68" s="150">
        <v>920</v>
      </c>
      <c r="M68" s="157">
        <v>837</v>
      </c>
      <c r="N68" s="157">
        <v>845</v>
      </c>
      <c r="O68" s="157">
        <v>831</v>
      </c>
      <c r="P68" s="158">
        <v>839</v>
      </c>
      <c r="Q68" s="133">
        <v>91</v>
      </c>
      <c r="R68" s="133">
        <v>91.8</v>
      </c>
      <c r="S68" s="133">
        <v>90.3</v>
      </c>
      <c r="T68" s="134">
        <v>91.2</v>
      </c>
      <c r="U68" s="238">
        <v>1059</v>
      </c>
      <c r="V68" s="239">
        <v>944</v>
      </c>
      <c r="W68" s="240">
        <v>930</v>
      </c>
      <c r="X68" s="224">
        <v>89.1</v>
      </c>
      <c r="Y68" s="225">
        <v>87.8</v>
      </c>
      <c r="Z68" s="62"/>
      <c r="AA68" s="62"/>
      <c r="AB68" s="62"/>
      <c r="AC68" s="62"/>
      <c r="AD68" s="67"/>
      <c r="AE68" s="61"/>
      <c r="AF68" s="61"/>
      <c r="AG68" s="61"/>
      <c r="AH68" s="62"/>
      <c r="AI68" s="62"/>
      <c r="AJ68" s="62"/>
      <c r="AK68" s="61"/>
      <c r="AL68" s="61"/>
      <c r="AM68" s="62"/>
    </row>
    <row r="69" spans="1:39" ht="11.5" x14ac:dyDescent="0.2">
      <c r="A69" s="19"/>
      <c r="B69" s="55" t="s">
        <v>170</v>
      </c>
      <c r="C69" s="150">
        <v>811</v>
      </c>
      <c r="D69" s="175">
        <v>768</v>
      </c>
      <c r="E69" s="157">
        <v>758</v>
      </c>
      <c r="F69" s="157">
        <v>735</v>
      </c>
      <c r="G69" s="158">
        <v>763</v>
      </c>
      <c r="H69" s="133">
        <v>94.7</v>
      </c>
      <c r="I69" s="133">
        <v>93.5</v>
      </c>
      <c r="J69" s="133">
        <v>90.6</v>
      </c>
      <c r="K69" s="134">
        <v>94.1</v>
      </c>
      <c r="L69" s="150">
        <v>782</v>
      </c>
      <c r="M69" s="157">
        <v>737</v>
      </c>
      <c r="N69" s="157">
        <v>739</v>
      </c>
      <c r="O69" s="157">
        <v>733</v>
      </c>
      <c r="P69" s="158">
        <v>739</v>
      </c>
      <c r="Q69" s="133">
        <v>94.2</v>
      </c>
      <c r="R69" s="133">
        <v>94.5</v>
      </c>
      <c r="S69" s="133">
        <v>93.7</v>
      </c>
      <c r="T69" s="134">
        <v>94.5</v>
      </c>
      <c r="U69" s="238">
        <v>855</v>
      </c>
      <c r="V69" s="239">
        <v>780</v>
      </c>
      <c r="W69" s="240">
        <v>778</v>
      </c>
      <c r="X69" s="224">
        <v>91.2</v>
      </c>
      <c r="Y69" s="225">
        <v>91</v>
      </c>
      <c r="Z69" s="62"/>
      <c r="AA69" s="62"/>
      <c r="AB69" s="62"/>
      <c r="AC69" s="62"/>
      <c r="AD69" s="67"/>
      <c r="AE69" s="61"/>
      <c r="AF69" s="61"/>
      <c r="AG69" s="61"/>
      <c r="AH69" s="62"/>
      <c r="AI69" s="62"/>
      <c r="AJ69" s="62"/>
      <c r="AK69" s="61"/>
      <c r="AL69" s="61"/>
      <c r="AM69" s="62"/>
    </row>
    <row r="70" spans="1:39" ht="12.75" customHeight="1" x14ac:dyDescent="0.2">
      <c r="A70" s="19"/>
      <c r="B70" s="126" t="s">
        <v>133</v>
      </c>
      <c r="C70" s="150">
        <v>153</v>
      </c>
      <c r="D70" s="175">
        <v>150</v>
      </c>
      <c r="E70" s="157">
        <v>144</v>
      </c>
      <c r="F70" s="157">
        <v>147</v>
      </c>
      <c r="G70" s="158">
        <v>148</v>
      </c>
      <c r="H70" s="133">
        <v>98</v>
      </c>
      <c r="I70" s="133">
        <v>94.1</v>
      </c>
      <c r="J70" s="133">
        <v>96.1</v>
      </c>
      <c r="K70" s="134">
        <v>96.7</v>
      </c>
      <c r="L70" s="150">
        <v>147</v>
      </c>
      <c r="M70" s="157">
        <v>139</v>
      </c>
      <c r="N70" s="157">
        <v>140</v>
      </c>
      <c r="O70" s="157">
        <v>139</v>
      </c>
      <c r="P70" s="158">
        <v>138</v>
      </c>
      <c r="Q70" s="133">
        <v>94.6</v>
      </c>
      <c r="R70" s="133">
        <v>95.2</v>
      </c>
      <c r="S70" s="133">
        <v>94.6</v>
      </c>
      <c r="T70" s="134">
        <v>93.9</v>
      </c>
      <c r="U70" s="238">
        <v>190</v>
      </c>
      <c r="V70" s="239">
        <v>186</v>
      </c>
      <c r="W70" s="240">
        <v>187</v>
      </c>
      <c r="X70" s="224">
        <v>97.9</v>
      </c>
      <c r="Y70" s="225">
        <v>98.4</v>
      </c>
      <c r="Z70" s="62"/>
      <c r="AA70" s="62"/>
      <c r="AB70" s="62"/>
      <c r="AC70" s="62"/>
      <c r="AD70" s="67"/>
      <c r="AE70" s="61"/>
      <c r="AF70" s="61"/>
      <c r="AG70" s="61"/>
      <c r="AH70" s="62"/>
      <c r="AI70" s="62"/>
      <c r="AJ70" s="62"/>
      <c r="AK70" s="61"/>
      <c r="AL70" s="61"/>
      <c r="AM70" s="62"/>
    </row>
    <row r="71" spans="1:39" ht="11.5" x14ac:dyDescent="0.2">
      <c r="A71" s="20"/>
      <c r="B71" s="50" t="s">
        <v>19</v>
      </c>
      <c r="C71" s="151">
        <v>5</v>
      </c>
      <c r="D71" s="176">
        <v>4</v>
      </c>
      <c r="E71" s="159">
        <v>4</v>
      </c>
      <c r="F71" s="159">
        <v>3</v>
      </c>
      <c r="G71" s="160">
        <v>4</v>
      </c>
      <c r="H71" s="135">
        <v>80</v>
      </c>
      <c r="I71" s="135">
        <v>80</v>
      </c>
      <c r="J71" s="135">
        <v>60</v>
      </c>
      <c r="K71" s="136">
        <v>80</v>
      </c>
      <c r="L71" s="151">
        <v>8</v>
      </c>
      <c r="M71" s="159">
        <v>7</v>
      </c>
      <c r="N71" s="159">
        <v>7</v>
      </c>
      <c r="O71" s="159">
        <v>7</v>
      </c>
      <c r="P71" s="160">
        <v>7</v>
      </c>
      <c r="Q71" s="135">
        <v>87.5</v>
      </c>
      <c r="R71" s="135">
        <v>87.5</v>
      </c>
      <c r="S71" s="135">
        <v>87.5</v>
      </c>
      <c r="T71" s="136">
        <v>87.5</v>
      </c>
      <c r="U71" s="241">
        <v>4</v>
      </c>
      <c r="V71" s="242">
        <v>3</v>
      </c>
      <c r="W71" s="243">
        <v>3</v>
      </c>
      <c r="X71" s="226">
        <v>75</v>
      </c>
      <c r="Y71" s="219">
        <v>75</v>
      </c>
      <c r="Z71" s="62"/>
      <c r="AA71" s="62"/>
      <c r="AB71" s="62"/>
      <c r="AC71" s="62"/>
      <c r="AD71" s="67"/>
      <c r="AE71" s="61"/>
      <c r="AF71" s="61"/>
      <c r="AG71" s="61"/>
      <c r="AH71" s="62"/>
      <c r="AI71" s="62"/>
      <c r="AJ71" s="62"/>
      <c r="AK71" s="61"/>
      <c r="AL71" s="61"/>
      <c r="AM71" s="62"/>
    </row>
    <row r="72" spans="1:39" ht="10.5" customHeight="1" x14ac:dyDescent="0.25">
      <c r="A72" s="71" t="s">
        <v>8</v>
      </c>
      <c r="B72" s="58" t="s">
        <v>21</v>
      </c>
      <c r="C72" s="152">
        <v>6544</v>
      </c>
      <c r="D72" s="177">
        <v>6334</v>
      </c>
      <c r="E72" s="161">
        <v>6365</v>
      </c>
      <c r="F72" s="161">
        <v>6178</v>
      </c>
      <c r="G72" s="162">
        <v>6323</v>
      </c>
      <c r="H72" s="139">
        <v>96.8</v>
      </c>
      <c r="I72" s="139">
        <v>97.3</v>
      </c>
      <c r="J72" s="139">
        <v>94.4</v>
      </c>
      <c r="K72" s="140">
        <v>96.6</v>
      </c>
      <c r="L72" s="152">
        <v>6410</v>
      </c>
      <c r="M72" s="161">
        <v>6061</v>
      </c>
      <c r="N72" s="161">
        <v>6097</v>
      </c>
      <c r="O72" s="154">
        <v>6077</v>
      </c>
      <c r="P72" s="162">
        <v>6073</v>
      </c>
      <c r="Q72" s="139">
        <v>94.6</v>
      </c>
      <c r="R72" s="139">
        <v>95.1</v>
      </c>
      <c r="S72" s="139">
        <v>94.8</v>
      </c>
      <c r="T72" s="140">
        <v>94.7</v>
      </c>
      <c r="U72" s="244">
        <v>7189</v>
      </c>
      <c r="V72" s="245">
        <v>6733</v>
      </c>
      <c r="W72" s="246">
        <v>6679</v>
      </c>
      <c r="X72" s="233">
        <v>93.7</v>
      </c>
      <c r="Y72" s="234">
        <v>92.9</v>
      </c>
      <c r="Z72" s="62"/>
      <c r="AA72" s="62"/>
      <c r="AB72" s="62"/>
      <c r="AC72" s="62"/>
      <c r="AD72" s="67"/>
      <c r="AE72" s="61"/>
      <c r="AF72" s="61"/>
      <c r="AG72" s="61"/>
      <c r="AH72" s="62"/>
      <c r="AI72" s="62"/>
      <c r="AJ72" s="62"/>
      <c r="AK72" s="61"/>
      <c r="AL72" s="61"/>
      <c r="AM72" s="62"/>
    </row>
    <row r="73" spans="1:39" ht="11.5" x14ac:dyDescent="0.2">
      <c r="A73" s="19"/>
      <c r="B73" s="126" t="s">
        <v>134</v>
      </c>
      <c r="C73" s="150">
        <v>1742</v>
      </c>
      <c r="D73" s="175">
        <v>1665</v>
      </c>
      <c r="E73" s="157">
        <v>1679</v>
      </c>
      <c r="F73" s="157">
        <v>1609</v>
      </c>
      <c r="G73" s="158">
        <v>1660</v>
      </c>
      <c r="H73" s="133">
        <v>95.6</v>
      </c>
      <c r="I73" s="133">
        <v>96.4</v>
      </c>
      <c r="J73" s="133">
        <v>92.4</v>
      </c>
      <c r="K73" s="134">
        <v>95.3</v>
      </c>
      <c r="L73" s="150">
        <v>1754</v>
      </c>
      <c r="M73" s="157">
        <v>1640</v>
      </c>
      <c r="N73" s="157">
        <v>1648</v>
      </c>
      <c r="O73" s="157">
        <v>1640</v>
      </c>
      <c r="P73" s="158">
        <v>1639</v>
      </c>
      <c r="Q73" s="133">
        <v>93.5</v>
      </c>
      <c r="R73" s="133">
        <v>94</v>
      </c>
      <c r="S73" s="133">
        <v>93.5</v>
      </c>
      <c r="T73" s="134">
        <v>93.4</v>
      </c>
      <c r="U73" s="238">
        <v>1924</v>
      </c>
      <c r="V73" s="239">
        <v>1761</v>
      </c>
      <c r="W73" s="240">
        <v>1742</v>
      </c>
      <c r="X73" s="224">
        <v>91.5</v>
      </c>
      <c r="Y73" s="225">
        <v>90.5</v>
      </c>
      <c r="Z73" s="62"/>
      <c r="AA73" s="62"/>
      <c r="AB73" s="62"/>
      <c r="AC73" s="62"/>
      <c r="AD73" s="67"/>
      <c r="AE73" s="61"/>
      <c r="AF73" s="61"/>
      <c r="AG73" s="61"/>
      <c r="AH73" s="62"/>
      <c r="AI73" s="62"/>
      <c r="AJ73" s="62"/>
      <c r="AK73" s="61"/>
      <c r="AL73" s="61"/>
      <c r="AM73" s="62"/>
    </row>
    <row r="74" spans="1:39" ht="11.5" x14ac:dyDescent="0.2">
      <c r="A74" s="19"/>
      <c r="B74" s="55" t="s">
        <v>168</v>
      </c>
      <c r="C74" s="150">
        <v>1642</v>
      </c>
      <c r="D74" s="175">
        <v>1589</v>
      </c>
      <c r="E74" s="157">
        <v>1599</v>
      </c>
      <c r="F74" s="157">
        <v>1549</v>
      </c>
      <c r="G74" s="158">
        <v>1588</v>
      </c>
      <c r="H74" s="133">
        <v>96.8</v>
      </c>
      <c r="I74" s="133">
        <v>97.4</v>
      </c>
      <c r="J74" s="133">
        <v>94.3</v>
      </c>
      <c r="K74" s="134">
        <v>96.7</v>
      </c>
      <c r="L74" s="150">
        <v>1586</v>
      </c>
      <c r="M74" s="157">
        <v>1473</v>
      </c>
      <c r="N74" s="157">
        <v>1489</v>
      </c>
      <c r="O74" s="157">
        <v>1481</v>
      </c>
      <c r="P74" s="158">
        <v>1480</v>
      </c>
      <c r="Q74" s="133">
        <v>92.9</v>
      </c>
      <c r="R74" s="133">
        <v>93.9</v>
      </c>
      <c r="S74" s="133">
        <v>93.4</v>
      </c>
      <c r="T74" s="134">
        <v>93.3</v>
      </c>
      <c r="U74" s="238">
        <v>1800</v>
      </c>
      <c r="V74" s="239">
        <v>1674</v>
      </c>
      <c r="W74" s="240">
        <v>1659</v>
      </c>
      <c r="X74" s="224">
        <v>93</v>
      </c>
      <c r="Y74" s="225">
        <v>92.2</v>
      </c>
      <c r="Z74" s="62"/>
      <c r="AA74" s="62"/>
      <c r="AB74" s="62"/>
      <c r="AC74" s="62"/>
      <c r="AD74" s="67"/>
      <c r="AE74" s="61"/>
      <c r="AF74" s="61"/>
      <c r="AG74" s="61"/>
      <c r="AH74" s="62"/>
      <c r="AI74" s="62"/>
      <c r="AJ74" s="62"/>
      <c r="AK74" s="61"/>
      <c r="AL74" s="61"/>
      <c r="AM74" s="62"/>
    </row>
    <row r="75" spans="1:39" ht="11.5" x14ac:dyDescent="0.2">
      <c r="A75" s="19"/>
      <c r="B75" s="55" t="s">
        <v>169</v>
      </c>
      <c r="C75" s="150">
        <v>967</v>
      </c>
      <c r="D75" s="175">
        <v>939</v>
      </c>
      <c r="E75" s="157">
        <v>938</v>
      </c>
      <c r="F75" s="157">
        <v>916</v>
      </c>
      <c r="G75" s="158">
        <v>935</v>
      </c>
      <c r="H75" s="133">
        <v>97.1</v>
      </c>
      <c r="I75" s="133">
        <v>97</v>
      </c>
      <c r="J75" s="133">
        <v>94.7</v>
      </c>
      <c r="K75" s="134">
        <v>96.7</v>
      </c>
      <c r="L75" s="150">
        <v>977</v>
      </c>
      <c r="M75" s="157">
        <v>928</v>
      </c>
      <c r="N75" s="157">
        <v>932</v>
      </c>
      <c r="O75" s="157">
        <v>928</v>
      </c>
      <c r="P75" s="158">
        <v>930</v>
      </c>
      <c r="Q75" s="133">
        <v>95</v>
      </c>
      <c r="R75" s="133">
        <v>95.4</v>
      </c>
      <c r="S75" s="133">
        <v>95</v>
      </c>
      <c r="T75" s="134">
        <v>95.2</v>
      </c>
      <c r="U75" s="238">
        <v>1122</v>
      </c>
      <c r="V75" s="239">
        <v>1041</v>
      </c>
      <c r="W75" s="240">
        <v>1035</v>
      </c>
      <c r="X75" s="224">
        <v>92.8</v>
      </c>
      <c r="Y75" s="225">
        <v>92.2</v>
      </c>
      <c r="Z75" s="62"/>
      <c r="AA75" s="62"/>
      <c r="AB75" s="62"/>
      <c r="AC75" s="62"/>
      <c r="AD75" s="67"/>
      <c r="AE75" s="61"/>
      <c r="AF75" s="61"/>
      <c r="AG75" s="61"/>
      <c r="AH75" s="62"/>
      <c r="AI75" s="62"/>
      <c r="AJ75" s="62"/>
      <c r="AK75" s="61"/>
      <c r="AL75" s="61"/>
      <c r="AM75" s="62"/>
    </row>
    <row r="76" spans="1:39" ht="11.5" x14ac:dyDescent="0.2">
      <c r="A76" s="19"/>
      <c r="B76" s="55" t="s">
        <v>170</v>
      </c>
      <c r="C76" s="150">
        <v>1427</v>
      </c>
      <c r="D76" s="175">
        <v>1391</v>
      </c>
      <c r="E76" s="157">
        <v>1399</v>
      </c>
      <c r="F76" s="157">
        <v>1368</v>
      </c>
      <c r="G76" s="158">
        <v>1391</v>
      </c>
      <c r="H76" s="133">
        <v>97.5</v>
      </c>
      <c r="I76" s="133">
        <v>98</v>
      </c>
      <c r="J76" s="133">
        <v>95.9</v>
      </c>
      <c r="K76" s="134">
        <v>97.5</v>
      </c>
      <c r="L76" s="150">
        <v>1310</v>
      </c>
      <c r="M76" s="157">
        <v>1254</v>
      </c>
      <c r="N76" s="157">
        <v>1260</v>
      </c>
      <c r="O76" s="157">
        <v>1260</v>
      </c>
      <c r="P76" s="158">
        <v>1258</v>
      </c>
      <c r="Q76" s="133">
        <v>95.7</v>
      </c>
      <c r="R76" s="133">
        <v>96.2</v>
      </c>
      <c r="S76" s="133">
        <v>96.2</v>
      </c>
      <c r="T76" s="134">
        <v>96</v>
      </c>
      <c r="U76" s="238">
        <v>1423</v>
      </c>
      <c r="V76" s="239">
        <v>1363</v>
      </c>
      <c r="W76" s="240">
        <v>1357</v>
      </c>
      <c r="X76" s="224">
        <v>95.8</v>
      </c>
      <c r="Y76" s="225">
        <v>95.4</v>
      </c>
      <c r="Z76" s="62"/>
      <c r="AA76" s="62"/>
      <c r="AB76" s="62"/>
      <c r="AC76" s="62"/>
      <c r="AD76" s="67"/>
      <c r="AE76" s="61"/>
      <c r="AF76" s="61"/>
      <c r="AG76" s="61"/>
      <c r="AH76" s="62"/>
      <c r="AI76" s="62"/>
      <c r="AJ76" s="62"/>
      <c r="AK76" s="61"/>
      <c r="AL76" s="61"/>
      <c r="AM76" s="62"/>
    </row>
    <row r="77" spans="1:39" ht="12.75" customHeight="1" x14ac:dyDescent="0.2">
      <c r="A77" s="19"/>
      <c r="B77" s="126" t="s">
        <v>133</v>
      </c>
      <c r="C77" s="150">
        <v>758</v>
      </c>
      <c r="D77" s="175">
        <v>742</v>
      </c>
      <c r="E77" s="157">
        <v>742</v>
      </c>
      <c r="F77" s="157">
        <v>728</v>
      </c>
      <c r="G77" s="158">
        <v>741</v>
      </c>
      <c r="H77" s="133">
        <v>97.9</v>
      </c>
      <c r="I77" s="133">
        <v>97.9</v>
      </c>
      <c r="J77" s="133">
        <v>96</v>
      </c>
      <c r="K77" s="134">
        <v>97.8</v>
      </c>
      <c r="L77" s="150">
        <v>772</v>
      </c>
      <c r="M77" s="157">
        <v>756</v>
      </c>
      <c r="N77" s="157">
        <v>757</v>
      </c>
      <c r="O77" s="157">
        <v>757</v>
      </c>
      <c r="P77" s="158">
        <v>755</v>
      </c>
      <c r="Q77" s="133">
        <v>97.9</v>
      </c>
      <c r="R77" s="133">
        <v>98.1</v>
      </c>
      <c r="S77" s="133">
        <v>98.1</v>
      </c>
      <c r="T77" s="134">
        <v>97.8</v>
      </c>
      <c r="U77" s="238">
        <v>910</v>
      </c>
      <c r="V77" s="239">
        <v>884</v>
      </c>
      <c r="W77" s="240">
        <v>876</v>
      </c>
      <c r="X77" s="224">
        <v>97.1</v>
      </c>
      <c r="Y77" s="225">
        <v>96.3</v>
      </c>
      <c r="Z77" s="62"/>
      <c r="AA77" s="62"/>
      <c r="AB77" s="62"/>
      <c r="AC77" s="62"/>
      <c r="AD77" s="67"/>
      <c r="AE77" s="61"/>
      <c r="AF77" s="61"/>
      <c r="AG77" s="61"/>
      <c r="AH77" s="62"/>
      <c r="AI77" s="62"/>
      <c r="AJ77" s="62"/>
      <c r="AK77" s="61"/>
      <c r="AL77" s="61"/>
      <c r="AM77" s="62"/>
    </row>
    <row r="78" spans="1:39" ht="11.5" x14ac:dyDescent="0.2">
      <c r="A78" s="20"/>
      <c r="B78" s="50" t="s">
        <v>19</v>
      </c>
      <c r="C78" s="151">
        <v>8</v>
      </c>
      <c r="D78" s="176">
        <v>8</v>
      </c>
      <c r="E78" s="159">
        <v>8</v>
      </c>
      <c r="F78" s="159">
        <v>8</v>
      </c>
      <c r="G78" s="160">
        <v>8</v>
      </c>
      <c r="H78" s="135">
        <v>100</v>
      </c>
      <c r="I78" s="135">
        <v>100</v>
      </c>
      <c r="J78" s="135">
        <v>100</v>
      </c>
      <c r="K78" s="136">
        <v>100</v>
      </c>
      <c r="L78" s="151">
        <v>11</v>
      </c>
      <c r="M78" s="159">
        <v>10</v>
      </c>
      <c r="N78" s="159">
        <v>11</v>
      </c>
      <c r="O78" s="159">
        <v>11</v>
      </c>
      <c r="P78" s="160">
        <v>11</v>
      </c>
      <c r="Q78" s="135">
        <v>90.9</v>
      </c>
      <c r="R78" s="135">
        <v>100</v>
      </c>
      <c r="S78" s="135">
        <v>100</v>
      </c>
      <c r="T78" s="136">
        <v>100</v>
      </c>
      <c r="U78" s="241">
        <v>10</v>
      </c>
      <c r="V78" s="242">
        <v>10</v>
      </c>
      <c r="W78" s="243">
        <v>10</v>
      </c>
      <c r="X78" s="226">
        <v>100</v>
      </c>
      <c r="Y78" s="219">
        <v>100</v>
      </c>
      <c r="Z78" s="62"/>
      <c r="AA78" s="62"/>
      <c r="AB78" s="62"/>
      <c r="AC78" s="62"/>
      <c r="AD78" s="67"/>
      <c r="AE78" s="61"/>
      <c r="AF78" s="61"/>
      <c r="AG78" s="61"/>
      <c r="AH78" s="62"/>
      <c r="AI78" s="62"/>
      <c r="AJ78" s="62"/>
      <c r="AK78" s="61"/>
      <c r="AL78" s="61"/>
      <c r="AM78" s="62"/>
    </row>
    <row r="79" spans="1:39" ht="11.5" x14ac:dyDescent="0.25">
      <c r="A79" s="21" t="s">
        <v>11</v>
      </c>
      <c r="B79" s="54" t="s">
        <v>21</v>
      </c>
      <c r="C79" s="149">
        <v>8530</v>
      </c>
      <c r="D79" s="174">
        <v>8203</v>
      </c>
      <c r="E79" s="154">
        <v>8177</v>
      </c>
      <c r="F79" s="154">
        <v>7975</v>
      </c>
      <c r="G79" s="156">
        <v>8112</v>
      </c>
      <c r="H79" s="137">
        <v>96.2</v>
      </c>
      <c r="I79" s="137">
        <v>95.9</v>
      </c>
      <c r="J79" s="131">
        <v>93.5</v>
      </c>
      <c r="K79" s="132">
        <v>95.1</v>
      </c>
      <c r="L79" s="149">
        <v>8302</v>
      </c>
      <c r="M79" s="154">
        <v>7847</v>
      </c>
      <c r="N79" s="154">
        <v>7828</v>
      </c>
      <c r="O79" s="154">
        <v>7783</v>
      </c>
      <c r="P79" s="156">
        <v>7769</v>
      </c>
      <c r="Q79" s="131">
        <v>94.5</v>
      </c>
      <c r="R79" s="131">
        <v>94.3</v>
      </c>
      <c r="S79" s="131">
        <v>93.7</v>
      </c>
      <c r="T79" s="132">
        <v>93.6</v>
      </c>
      <c r="U79" s="244">
        <v>9168</v>
      </c>
      <c r="V79" s="245">
        <v>8331</v>
      </c>
      <c r="W79" s="246">
        <v>8255</v>
      </c>
      <c r="X79" s="233">
        <v>90.9</v>
      </c>
      <c r="Y79" s="234">
        <v>90</v>
      </c>
      <c r="Z79" s="62"/>
      <c r="AA79" s="62"/>
      <c r="AB79" s="62"/>
      <c r="AC79" s="62"/>
      <c r="AD79" s="67"/>
      <c r="AE79" s="61"/>
      <c r="AF79" s="61"/>
      <c r="AG79" s="61"/>
      <c r="AH79" s="62"/>
      <c r="AI79" s="62"/>
      <c r="AJ79" s="62"/>
      <c r="AK79" s="61"/>
      <c r="AL79" s="61"/>
      <c r="AM79" s="62"/>
    </row>
    <row r="80" spans="1:39" ht="11.5" x14ac:dyDescent="0.2">
      <c r="A80" s="19"/>
      <c r="B80" s="126" t="s">
        <v>134</v>
      </c>
      <c r="C80" s="150">
        <v>1118</v>
      </c>
      <c r="D80" s="175">
        <v>1034</v>
      </c>
      <c r="E80" s="157">
        <v>1053</v>
      </c>
      <c r="F80" s="157">
        <v>1010</v>
      </c>
      <c r="G80" s="158">
        <v>1032</v>
      </c>
      <c r="H80" s="138">
        <v>92.5</v>
      </c>
      <c r="I80" s="138">
        <v>94.2</v>
      </c>
      <c r="J80" s="133">
        <v>90.3</v>
      </c>
      <c r="K80" s="134">
        <v>92.3</v>
      </c>
      <c r="L80" s="150">
        <v>1174</v>
      </c>
      <c r="M80" s="157">
        <v>1060</v>
      </c>
      <c r="N80" s="157">
        <v>1061</v>
      </c>
      <c r="O80" s="157">
        <v>1057</v>
      </c>
      <c r="P80" s="158">
        <v>1050</v>
      </c>
      <c r="Q80" s="133">
        <v>90.3</v>
      </c>
      <c r="R80" s="133">
        <v>90.4</v>
      </c>
      <c r="S80" s="133">
        <v>90</v>
      </c>
      <c r="T80" s="134">
        <v>89.4</v>
      </c>
      <c r="U80" s="238">
        <v>1351</v>
      </c>
      <c r="V80" s="239">
        <v>1172</v>
      </c>
      <c r="W80" s="240">
        <v>1157</v>
      </c>
      <c r="X80" s="224">
        <v>86.8</v>
      </c>
      <c r="Y80" s="225">
        <v>85.6</v>
      </c>
      <c r="Z80" s="62"/>
      <c r="AA80" s="62"/>
      <c r="AB80" s="62"/>
      <c r="AC80" s="62"/>
      <c r="AD80" s="67"/>
      <c r="AE80" s="61"/>
      <c r="AF80" s="61"/>
      <c r="AG80" s="61"/>
      <c r="AH80" s="62"/>
      <c r="AI80" s="62"/>
      <c r="AJ80" s="62"/>
      <c r="AK80" s="61"/>
      <c r="AL80" s="61"/>
      <c r="AM80" s="62"/>
    </row>
    <row r="81" spans="1:39" ht="11.5" x14ac:dyDescent="0.2">
      <c r="A81" s="19"/>
      <c r="B81" s="55" t="s">
        <v>168</v>
      </c>
      <c r="C81" s="150">
        <v>1785</v>
      </c>
      <c r="D81" s="175">
        <v>1685</v>
      </c>
      <c r="E81" s="157">
        <v>1686</v>
      </c>
      <c r="F81" s="157">
        <v>1618</v>
      </c>
      <c r="G81" s="158">
        <v>1659</v>
      </c>
      <c r="H81" s="138">
        <v>94.4</v>
      </c>
      <c r="I81" s="138">
        <v>94.5</v>
      </c>
      <c r="J81" s="133">
        <v>90.6</v>
      </c>
      <c r="K81" s="134">
        <v>92.9</v>
      </c>
      <c r="L81" s="150">
        <v>1815</v>
      </c>
      <c r="M81" s="157">
        <v>1679</v>
      </c>
      <c r="N81" s="157">
        <v>1674</v>
      </c>
      <c r="O81" s="157">
        <v>1675</v>
      </c>
      <c r="P81" s="158">
        <v>1664</v>
      </c>
      <c r="Q81" s="133">
        <v>92.5</v>
      </c>
      <c r="R81" s="133">
        <v>92.2</v>
      </c>
      <c r="S81" s="133">
        <v>92.3</v>
      </c>
      <c r="T81" s="134">
        <v>91.7</v>
      </c>
      <c r="U81" s="238">
        <v>1917</v>
      </c>
      <c r="V81" s="239">
        <v>1688</v>
      </c>
      <c r="W81" s="240">
        <v>1666</v>
      </c>
      <c r="X81" s="224">
        <v>88.1</v>
      </c>
      <c r="Y81" s="225">
        <v>86.9</v>
      </c>
      <c r="Z81" s="62"/>
      <c r="AA81" s="62"/>
      <c r="AB81" s="62"/>
      <c r="AC81" s="62"/>
      <c r="AD81" s="67"/>
      <c r="AE81" s="61"/>
      <c r="AF81" s="61"/>
      <c r="AG81" s="61"/>
      <c r="AH81" s="62"/>
      <c r="AI81" s="62"/>
      <c r="AJ81" s="62"/>
      <c r="AK81" s="61"/>
      <c r="AL81" s="61"/>
      <c r="AM81" s="62"/>
    </row>
    <row r="82" spans="1:39" ht="11.5" x14ac:dyDescent="0.2">
      <c r="A82" s="19"/>
      <c r="B82" s="55" t="s">
        <v>169</v>
      </c>
      <c r="C82" s="150">
        <v>1344</v>
      </c>
      <c r="D82" s="175">
        <v>1300</v>
      </c>
      <c r="E82" s="157">
        <v>1297</v>
      </c>
      <c r="F82" s="157">
        <v>1270</v>
      </c>
      <c r="G82" s="158">
        <v>1291</v>
      </c>
      <c r="H82" s="138">
        <v>96.7</v>
      </c>
      <c r="I82" s="138">
        <v>96.5</v>
      </c>
      <c r="J82" s="133">
        <v>94.5</v>
      </c>
      <c r="K82" s="134">
        <v>96.1</v>
      </c>
      <c r="L82" s="150">
        <v>1255</v>
      </c>
      <c r="M82" s="157">
        <v>1187</v>
      </c>
      <c r="N82" s="157">
        <v>1185</v>
      </c>
      <c r="O82" s="157">
        <v>1176</v>
      </c>
      <c r="P82" s="158">
        <v>1179</v>
      </c>
      <c r="Q82" s="133">
        <v>94.6</v>
      </c>
      <c r="R82" s="133">
        <v>94.4</v>
      </c>
      <c r="S82" s="133">
        <v>93.7</v>
      </c>
      <c r="T82" s="134">
        <v>93.9</v>
      </c>
      <c r="U82" s="238">
        <v>1437</v>
      </c>
      <c r="V82" s="239">
        <v>1319</v>
      </c>
      <c r="W82" s="240">
        <v>1309</v>
      </c>
      <c r="X82" s="224">
        <v>91.8</v>
      </c>
      <c r="Y82" s="225">
        <v>91.1</v>
      </c>
      <c r="Z82" s="62"/>
      <c r="AA82" s="62"/>
      <c r="AB82" s="62"/>
      <c r="AC82" s="62"/>
      <c r="AD82" s="67"/>
      <c r="AE82" s="61"/>
      <c r="AF82" s="61"/>
      <c r="AG82" s="61"/>
      <c r="AH82" s="62"/>
      <c r="AI82" s="62"/>
      <c r="AJ82" s="62"/>
      <c r="AK82" s="61"/>
      <c r="AL82" s="61"/>
      <c r="AM82" s="62"/>
    </row>
    <row r="83" spans="1:39" ht="11.5" x14ac:dyDescent="0.2">
      <c r="A83" s="19"/>
      <c r="B83" s="55" t="s">
        <v>170</v>
      </c>
      <c r="C83" s="150">
        <v>2040</v>
      </c>
      <c r="D83" s="175">
        <v>1992</v>
      </c>
      <c r="E83" s="157">
        <v>1976</v>
      </c>
      <c r="F83" s="157">
        <v>1944</v>
      </c>
      <c r="G83" s="158">
        <v>1967</v>
      </c>
      <c r="H83" s="138">
        <v>97.6</v>
      </c>
      <c r="I83" s="138">
        <v>96.9</v>
      </c>
      <c r="J83" s="133">
        <v>95.3</v>
      </c>
      <c r="K83" s="134">
        <v>96.4</v>
      </c>
      <c r="L83" s="150">
        <v>1954</v>
      </c>
      <c r="M83" s="157">
        <v>1880</v>
      </c>
      <c r="N83" s="157">
        <v>1878</v>
      </c>
      <c r="O83" s="157">
        <v>1864</v>
      </c>
      <c r="P83" s="158">
        <v>1864</v>
      </c>
      <c r="Q83" s="133">
        <v>96.2</v>
      </c>
      <c r="R83" s="133">
        <v>96.1</v>
      </c>
      <c r="S83" s="133">
        <v>95.4</v>
      </c>
      <c r="T83" s="134">
        <v>95.4</v>
      </c>
      <c r="U83" s="238">
        <v>2046</v>
      </c>
      <c r="V83" s="239">
        <v>1909</v>
      </c>
      <c r="W83" s="240">
        <v>1887</v>
      </c>
      <c r="X83" s="224">
        <v>93.3</v>
      </c>
      <c r="Y83" s="225">
        <v>92.2</v>
      </c>
      <c r="Z83" s="62"/>
      <c r="AA83" s="62"/>
      <c r="AB83" s="62"/>
      <c r="AC83" s="62"/>
      <c r="AD83" s="67"/>
      <c r="AE83" s="61"/>
      <c r="AF83" s="61"/>
      <c r="AG83" s="61"/>
      <c r="AH83" s="62"/>
      <c r="AI83" s="62"/>
      <c r="AJ83" s="62"/>
      <c r="AK83" s="61"/>
      <c r="AL83" s="61"/>
      <c r="AM83" s="62"/>
    </row>
    <row r="84" spans="1:39" ht="12.75" customHeight="1" x14ac:dyDescent="0.2">
      <c r="A84" s="19"/>
      <c r="B84" s="126" t="s">
        <v>133</v>
      </c>
      <c r="C84" s="150">
        <v>2203</v>
      </c>
      <c r="D84" s="175">
        <v>2155</v>
      </c>
      <c r="E84" s="157">
        <v>2126</v>
      </c>
      <c r="F84" s="157">
        <v>2095</v>
      </c>
      <c r="G84" s="158">
        <v>2126</v>
      </c>
      <c r="H84" s="138">
        <v>97.8</v>
      </c>
      <c r="I84" s="138">
        <v>96.5</v>
      </c>
      <c r="J84" s="133">
        <v>95.1</v>
      </c>
      <c r="K84" s="134">
        <v>96.5</v>
      </c>
      <c r="L84" s="150">
        <v>2053</v>
      </c>
      <c r="M84" s="157">
        <v>1991</v>
      </c>
      <c r="N84" s="157">
        <v>1980</v>
      </c>
      <c r="O84" s="157">
        <v>1961</v>
      </c>
      <c r="P84" s="158">
        <v>1963</v>
      </c>
      <c r="Q84" s="133">
        <v>97</v>
      </c>
      <c r="R84" s="133">
        <v>96.4</v>
      </c>
      <c r="S84" s="133">
        <v>95.5</v>
      </c>
      <c r="T84" s="134">
        <v>95.6</v>
      </c>
      <c r="U84" s="238">
        <v>2392</v>
      </c>
      <c r="V84" s="239">
        <v>2221</v>
      </c>
      <c r="W84" s="240">
        <v>2214</v>
      </c>
      <c r="X84" s="224">
        <v>92.9</v>
      </c>
      <c r="Y84" s="225">
        <v>92.6</v>
      </c>
      <c r="Z84" s="62"/>
      <c r="AA84" s="62"/>
      <c r="AB84" s="62"/>
      <c r="AC84" s="62"/>
      <c r="AD84" s="67"/>
      <c r="AE84" s="61"/>
      <c r="AF84" s="61"/>
      <c r="AG84" s="61"/>
      <c r="AH84" s="62"/>
      <c r="AI84" s="62"/>
      <c r="AJ84" s="62"/>
      <c r="AK84" s="61"/>
      <c r="AL84" s="61"/>
      <c r="AM84" s="62"/>
    </row>
    <row r="85" spans="1:39" ht="11.5" x14ac:dyDescent="0.2">
      <c r="A85" s="20"/>
      <c r="B85" s="50" t="s">
        <v>19</v>
      </c>
      <c r="C85" s="151">
        <v>40</v>
      </c>
      <c r="D85" s="176">
        <v>37</v>
      </c>
      <c r="E85" s="159">
        <v>39</v>
      </c>
      <c r="F85" s="159">
        <v>38</v>
      </c>
      <c r="G85" s="160">
        <v>37</v>
      </c>
      <c r="H85" s="135">
        <v>92.5</v>
      </c>
      <c r="I85" s="135">
        <v>97.5</v>
      </c>
      <c r="J85" s="135">
        <v>95</v>
      </c>
      <c r="K85" s="136">
        <v>92.5</v>
      </c>
      <c r="L85" s="151">
        <v>51</v>
      </c>
      <c r="M85" s="159">
        <v>50</v>
      </c>
      <c r="N85" s="159">
        <v>50</v>
      </c>
      <c r="O85" s="159">
        <v>50</v>
      </c>
      <c r="P85" s="160">
        <v>49</v>
      </c>
      <c r="Q85" s="135">
        <v>98</v>
      </c>
      <c r="R85" s="135">
        <v>98</v>
      </c>
      <c r="S85" s="135">
        <v>98</v>
      </c>
      <c r="T85" s="136">
        <v>96.1</v>
      </c>
      <c r="U85" s="241">
        <v>25</v>
      </c>
      <c r="V85" s="242">
        <v>22</v>
      </c>
      <c r="W85" s="243">
        <v>22</v>
      </c>
      <c r="X85" s="226">
        <v>88</v>
      </c>
      <c r="Y85" s="219">
        <v>88</v>
      </c>
      <c r="Z85" s="62"/>
      <c r="AA85" s="62"/>
      <c r="AB85" s="62"/>
      <c r="AC85" s="62"/>
      <c r="AD85" s="67"/>
      <c r="AE85" s="61"/>
      <c r="AF85" s="61"/>
      <c r="AG85" s="61"/>
      <c r="AH85" s="62"/>
      <c r="AI85" s="62"/>
      <c r="AJ85" s="62"/>
      <c r="AK85" s="61"/>
      <c r="AL85" s="61"/>
      <c r="AM85" s="62"/>
    </row>
    <row r="86" spans="1:39" ht="11.5" x14ac:dyDescent="0.25">
      <c r="A86" s="21" t="s">
        <v>10</v>
      </c>
      <c r="B86" s="54" t="s">
        <v>21</v>
      </c>
      <c r="C86" s="152">
        <v>171</v>
      </c>
      <c r="D86" s="177">
        <v>167</v>
      </c>
      <c r="E86" s="161">
        <v>165</v>
      </c>
      <c r="F86" s="161">
        <v>161</v>
      </c>
      <c r="G86" s="162">
        <v>166</v>
      </c>
      <c r="H86" s="139">
        <v>97.7</v>
      </c>
      <c r="I86" s="139">
        <v>96.5</v>
      </c>
      <c r="J86" s="139">
        <v>94.2</v>
      </c>
      <c r="K86" s="140">
        <v>97.1</v>
      </c>
      <c r="L86" s="152">
        <v>201</v>
      </c>
      <c r="M86" s="161">
        <v>195</v>
      </c>
      <c r="N86" s="161">
        <v>195</v>
      </c>
      <c r="O86" s="154">
        <v>192</v>
      </c>
      <c r="P86" s="162">
        <v>193</v>
      </c>
      <c r="Q86" s="139">
        <v>97</v>
      </c>
      <c r="R86" s="139">
        <v>97</v>
      </c>
      <c r="S86" s="139">
        <v>95.5</v>
      </c>
      <c r="T86" s="140">
        <v>96</v>
      </c>
      <c r="U86" s="244">
        <v>207</v>
      </c>
      <c r="V86" s="245">
        <v>194</v>
      </c>
      <c r="W86" s="246">
        <v>194</v>
      </c>
      <c r="X86" s="233">
        <v>93.7</v>
      </c>
      <c r="Y86" s="234">
        <v>93.7</v>
      </c>
      <c r="Z86" s="62"/>
      <c r="AA86" s="62"/>
      <c r="AB86" s="62"/>
      <c r="AC86" s="62"/>
      <c r="AD86" s="67"/>
      <c r="AE86" s="61"/>
      <c r="AF86" s="61"/>
      <c r="AG86" s="61"/>
      <c r="AH86" s="62"/>
      <c r="AI86" s="62"/>
      <c r="AJ86" s="62"/>
      <c r="AK86" s="61"/>
      <c r="AL86" s="61"/>
      <c r="AM86" s="62"/>
    </row>
    <row r="87" spans="1:39" ht="11.5" x14ac:dyDescent="0.2">
      <c r="A87" s="19"/>
      <c r="B87" s="126" t="s">
        <v>134</v>
      </c>
      <c r="C87" s="205" t="s">
        <v>172</v>
      </c>
      <c r="D87" s="206" t="s">
        <v>172</v>
      </c>
      <c r="E87" s="207" t="s">
        <v>172</v>
      </c>
      <c r="F87" s="207" t="s">
        <v>172</v>
      </c>
      <c r="G87" s="208" t="s">
        <v>172</v>
      </c>
      <c r="H87" s="207" t="s">
        <v>172</v>
      </c>
      <c r="I87" s="207" t="s">
        <v>172</v>
      </c>
      <c r="J87" s="207" t="s">
        <v>172</v>
      </c>
      <c r="K87" s="208" t="s">
        <v>172</v>
      </c>
      <c r="L87" s="205" t="s">
        <v>172</v>
      </c>
      <c r="M87" s="206" t="s">
        <v>172</v>
      </c>
      <c r="N87" s="207" t="s">
        <v>172</v>
      </c>
      <c r="O87" s="207" t="s">
        <v>172</v>
      </c>
      <c r="P87" s="208" t="s">
        <v>172</v>
      </c>
      <c r="Q87" s="207" t="s">
        <v>172</v>
      </c>
      <c r="R87" s="207" t="s">
        <v>172</v>
      </c>
      <c r="S87" s="207" t="s">
        <v>172</v>
      </c>
      <c r="T87" s="208" t="s">
        <v>172</v>
      </c>
      <c r="U87" s="252" t="s">
        <v>172</v>
      </c>
      <c r="V87" s="253" t="s">
        <v>172</v>
      </c>
      <c r="W87" s="254" t="s">
        <v>172</v>
      </c>
      <c r="X87" s="253" t="s">
        <v>172</v>
      </c>
      <c r="Y87" s="254" t="s">
        <v>172</v>
      </c>
      <c r="Z87" s="62"/>
      <c r="AA87" s="62"/>
      <c r="AB87" s="62"/>
      <c r="AC87" s="62"/>
      <c r="AD87" s="67"/>
      <c r="AE87" s="61"/>
      <c r="AF87" s="61"/>
      <c r="AG87" s="61"/>
      <c r="AH87" s="62"/>
      <c r="AI87" s="62"/>
      <c r="AJ87" s="62"/>
      <c r="AK87" s="61"/>
      <c r="AL87" s="61"/>
      <c r="AM87" s="62"/>
    </row>
    <row r="88" spans="1:39" ht="11.5" x14ac:dyDescent="0.2">
      <c r="A88" s="19"/>
      <c r="B88" s="55" t="s">
        <v>168</v>
      </c>
      <c r="C88" s="150">
        <v>15</v>
      </c>
      <c r="D88" s="175">
        <v>14</v>
      </c>
      <c r="E88" s="157">
        <v>14</v>
      </c>
      <c r="F88" s="157">
        <v>14</v>
      </c>
      <c r="G88" s="158">
        <v>14</v>
      </c>
      <c r="H88" s="133">
        <v>93.3</v>
      </c>
      <c r="I88" s="133">
        <v>93.3</v>
      </c>
      <c r="J88" s="133">
        <v>93.3</v>
      </c>
      <c r="K88" s="134">
        <v>93.3</v>
      </c>
      <c r="L88" s="150">
        <v>30</v>
      </c>
      <c r="M88" s="157">
        <v>27</v>
      </c>
      <c r="N88" s="157">
        <v>27</v>
      </c>
      <c r="O88" s="157">
        <v>27</v>
      </c>
      <c r="P88" s="158">
        <v>27</v>
      </c>
      <c r="Q88" s="133">
        <v>90</v>
      </c>
      <c r="R88" s="133">
        <v>90</v>
      </c>
      <c r="S88" s="133">
        <v>90</v>
      </c>
      <c r="T88" s="134">
        <v>90</v>
      </c>
      <c r="U88" s="238">
        <v>26</v>
      </c>
      <c r="V88" s="239">
        <v>25</v>
      </c>
      <c r="W88" s="240">
        <v>26</v>
      </c>
      <c r="X88" s="224">
        <v>96.2</v>
      </c>
      <c r="Y88" s="225">
        <v>100</v>
      </c>
      <c r="Z88" s="62"/>
      <c r="AA88" s="62"/>
      <c r="AB88" s="62"/>
      <c r="AC88" s="62"/>
      <c r="AD88" s="67"/>
      <c r="AE88" s="61"/>
      <c r="AF88" s="61"/>
      <c r="AG88" s="61"/>
      <c r="AH88" s="62"/>
      <c r="AI88" s="62"/>
      <c r="AJ88" s="62"/>
      <c r="AK88" s="61"/>
      <c r="AL88" s="61"/>
      <c r="AM88" s="62"/>
    </row>
    <row r="89" spans="1:39" ht="11.5" x14ac:dyDescent="0.2">
      <c r="A89" s="19"/>
      <c r="B89" s="55" t="s">
        <v>169</v>
      </c>
      <c r="C89" s="150">
        <v>34</v>
      </c>
      <c r="D89" s="175">
        <v>32</v>
      </c>
      <c r="E89" s="157">
        <v>32</v>
      </c>
      <c r="F89" s="157">
        <v>29</v>
      </c>
      <c r="G89" s="158">
        <v>32</v>
      </c>
      <c r="H89" s="133">
        <v>94.1</v>
      </c>
      <c r="I89" s="133">
        <v>94.1</v>
      </c>
      <c r="J89" s="133">
        <v>85.3</v>
      </c>
      <c r="K89" s="134">
        <v>94.1</v>
      </c>
      <c r="L89" s="150">
        <v>34</v>
      </c>
      <c r="M89" s="157">
        <v>34</v>
      </c>
      <c r="N89" s="157">
        <v>34</v>
      </c>
      <c r="O89" s="157">
        <v>33</v>
      </c>
      <c r="P89" s="158">
        <v>33</v>
      </c>
      <c r="Q89" s="133">
        <v>100</v>
      </c>
      <c r="R89" s="133">
        <v>100</v>
      </c>
      <c r="S89" s="133">
        <v>97.1</v>
      </c>
      <c r="T89" s="134">
        <v>97.1</v>
      </c>
      <c r="U89" s="238">
        <v>35</v>
      </c>
      <c r="V89" s="239">
        <v>32</v>
      </c>
      <c r="W89" s="240">
        <v>31</v>
      </c>
      <c r="X89" s="224">
        <v>91.4</v>
      </c>
      <c r="Y89" s="225">
        <v>88.6</v>
      </c>
      <c r="Z89" s="63"/>
      <c r="AA89" s="63"/>
      <c r="AB89" s="63"/>
      <c r="AC89" s="63"/>
      <c r="AD89" s="63"/>
      <c r="AE89" s="63"/>
      <c r="AF89" s="63"/>
      <c r="AG89" s="63"/>
      <c r="AH89" s="63"/>
      <c r="AI89" s="63"/>
      <c r="AJ89" s="63"/>
      <c r="AK89" s="63"/>
      <c r="AL89" s="63"/>
      <c r="AM89" s="63"/>
    </row>
    <row r="90" spans="1:39" ht="11.5" x14ac:dyDescent="0.2">
      <c r="A90" s="19"/>
      <c r="B90" s="55" t="s">
        <v>170</v>
      </c>
      <c r="C90" s="150">
        <v>122</v>
      </c>
      <c r="D90" s="175">
        <v>121</v>
      </c>
      <c r="E90" s="157">
        <v>119</v>
      </c>
      <c r="F90" s="157">
        <v>118</v>
      </c>
      <c r="G90" s="158">
        <v>120</v>
      </c>
      <c r="H90" s="133">
        <v>99.2</v>
      </c>
      <c r="I90" s="133">
        <v>97.5</v>
      </c>
      <c r="J90" s="133">
        <v>96.7</v>
      </c>
      <c r="K90" s="134">
        <v>98.4</v>
      </c>
      <c r="L90" s="150">
        <v>137</v>
      </c>
      <c r="M90" s="157">
        <v>134</v>
      </c>
      <c r="N90" s="157">
        <v>134</v>
      </c>
      <c r="O90" s="157">
        <v>132</v>
      </c>
      <c r="P90" s="158">
        <v>133</v>
      </c>
      <c r="Q90" s="133">
        <v>97.8</v>
      </c>
      <c r="R90" s="133">
        <v>97.8</v>
      </c>
      <c r="S90" s="133">
        <v>96.4</v>
      </c>
      <c r="T90" s="134">
        <v>97.1</v>
      </c>
      <c r="U90" s="238">
        <v>146</v>
      </c>
      <c r="V90" s="239">
        <v>137</v>
      </c>
      <c r="W90" s="240">
        <v>137</v>
      </c>
      <c r="X90" s="224">
        <v>93.8</v>
      </c>
      <c r="Y90" s="225">
        <v>93.8</v>
      </c>
      <c r="Z90" s="62"/>
      <c r="AA90" s="62"/>
      <c r="AB90" s="62"/>
      <c r="AC90" s="62"/>
      <c r="AD90" s="63"/>
      <c r="AE90" s="63"/>
      <c r="AF90" s="63"/>
      <c r="AG90" s="63"/>
      <c r="AH90" s="63"/>
      <c r="AI90" s="63"/>
      <c r="AJ90" s="63"/>
      <c r="AK90" s="61"/>
      <c r="AL90" s="61"/>
      <c r="AM90" s="62"/>
    </row>
    <row r="91" spans="1:39" ht="12.75" customHeight="1" x14ac:dyDescent="0.2">
      <c r="A91" s="19"/>
      <c r="B91" s="126" t="s">
        <v>133</v>
      </c>
      <c r="C91" s="205" t="s">
        <v>172</v>
      </c>
      <c r="D91" s="206" t="s">
        <v>172</v>
      </c>
      <c r="E91" s="207" t="s">
        <v>172</v>
      </c>
      <c r="F91" s="207" t="s">
        <v>172</v>
      </c>
      <c r="G91" s="208" t="s">
        <v>172</v>
      </c>
      <c r="H91" s="207" t="s">
        <v>172</v>
      </c>
      <c r="I91" s="207" t="s">
        <v>172</v>
      </c>
      <c r="J91" s="207" t="s">
        <v>172</v>
      </c>
      <c r="K91" s="208" t="s">
        <v>172</v>
      </c>
      <c r="L91" s="205" t="s">
        <v>172</v>
      </c>
      <c r="M91" s="206" t="s">
        <v>172</v>
      </c>
      <c r="N91" s="207" t="s">
        <v>172</v>
      </c>
      <c r="O91" s="207" t="s">
        <v>172</v>
      </c>
      <c r="P91" s="208" t="s">
        <v>172</v>
      </c>
      <c r="Q91" s="207" t="s">
        <v>172</v>
      </c>
      <c r="R91" s="207" t="s">
        <v>172</v>
      </c>
      <c r="S91" s="207" t="s">
        <v>172</v>
      </c>
      <c r="T91" s="208" t="s">
        <v>172</v>
      </c>
      <c r="U91" s="252" t="s">
        <v>172</v>
      </c>
      <c r="V91" s="253" t="s">
        <v>172</v>
      </c>
      <c r="W91" s="254" t="s">
        <v>172</v>
      </c>
      <c r="X91" s="253" t="s">
        <v>172</v>
      </c>
      <c r="Y91" s="254" t="s">
        <v>172</v>
      </c>
      <c r="Z91" s="62"/>
      <c r="AA91" s="62"/>
      <c r="AB91" s="62"/>
      <c r="AC91" s="62"/>
      <c r="AD91" s="67"/>
      <c r="AE91" s="61"/>
      <c r="AF91" s="61"/>
      <c r="AG91" s="61"/>
      <c r="AH91" s="62"/>
      <c r="AI91" s="62"/>
      <c r="AJ91" s="62"/>
      <c r="AK91" s="61"/>
      <c r="AL91" s="61"/>
      <c r="AM91" s="62"/>
    </row>
    <row r="92" spans="1:39" ht="11.5" x14ac:dyDescent="0.2">
      <c r="A92" s="20"/>
      <c r="B92" s="50" t="s">
        <v>19</v>
      </c>
      <c r="C92" s="201" t="s">
        <v>172</v>
      </c>
      <c r="D92" s="202" t="s">
        <v>172</v>
      </c>
      <c r="E92" s="203" t="s">
        <v>172</v>
      </c>
      <c r="F92" s="203" t="s">
        <v>172</v>
      </c>
      <c r="G92" s="204" t="s">
        <v>172</v>
      </c>
      <c r="H92" s="203" t="s">
        <v>172</v>
      </c>
      <c r="I92" s="203" t="s">
        <v>172</v>
      </c>
      <c r="J92" s="203" t="s">
        <v>172</v>
      </c>
      <c r="K92" s="204" t="s">
        <v>172</v>
      </c>
      <c r="L92" s="201" t="s">
        <v>172</v>
      </c>
      <c r="M92" s="203" t="s">
        <v>172</v>
      </c>
      <c r="N92" s="203" t="s">
        <v>172</v>
      </c>
      <c r="O92" s="203" t="s">
        <v>172</v>
      </c>
      <c r="P92" s="204" t="s">
        <v>172</v>
      </c>
      <c r="Q92" s="203" t="s">
        <v>172</v>
      </c>
      <c r="R92" s="203" t="s">
        <v>172</v>
      </c>
      <c r="S92" s="203" t="s">
        <v>172</v>
      </c>
      <c r="T92" s="204" t="s">
        <v>172</v>
      </c>
      <c r="U92" s="255" t="s">
        <v>172</v>
      </c>
      <c r="V92" s="256" t="s">
        <v>172</v>
      </c>
      <c r="W92" s="257" t="s">
        <v>172</v>
      </c>
      <c r="X92" s="258" t="s">
        <v>172</v>
      </c>
      <c r="Y92" s="259" t="s">
        <v>172</v>
      </c>
      <c r="Z92" s="62"/>
      <c r="AA92" s="62"/>
      <c r="AB92" s="62"/>
      <c r="AC92" s="62"/>
      <c r="AD92" s="67"/>
      <c r="AE92" s="61"/>
      <c r="AF92" s="61"/>
      <c r="AG92" s="61"/>
      <c r="AH92" s="62"/>
      <c r="AI92" s="62"/>
      <c r="AJ92" s="62"/>
      <c r="AK92" s="61"/>
      <c r="AL92" s="61"/>
      <c r="AM92" s="62"/>
    </row>
    <row r="93" spans="1:39" s="1" customFormat="1" ht="11.5" x14ac:dyDescent="0.25">
      <c r="A93" s="21" t="s">
        <v>16</v>
      </c>
      <c r="B93" s="54" t="s">
        <v>21</v>
      </c>
      <c r="C93" s="152">
        <v>197</v>
      </c>
      <c r="D93" s="177">
        <v>187</v>
      </c>
      <c r="E93" s="161">
        <v>186</v>
      </c>
      <c r="F93" s="161">
        <v>182</v>
      </c>
      <c r="G93" s="162">
        <v>186</v>
      </c>
      <c r="H93" s="139">
        <v>94.9</v>
      </c>
      <c r="I93" s="139">
        <v>94.4</v>
      </c>
      <c r="J93" s="139">
        <v>92.4</v>
      </c>
      <c r="K93" s="140">
        <v>94.4</v>
      </c>
      <c r="L93" s="152">
        <v>185</v>
      </c>
      <c r="M93" s="161">
        <v>166</v>
      </c>
      <c r="N93" s="161">
        <v>166</v>
      </c>
      <c r="O93" s="154">
        <v>166</v>
      </c>
      <c r="P93" s="162">
        <v>165</v>
      </c>
      <c r="Q93" s="139">
        <v>89.7</v>
      </c>
      <c r="R93" s="139">
        <v>89.7</v>
      </c>
      <c r="S93" s="139">
        <v>89.7</v>
      </c>
      <c r="T93" s="140">
        <v>89.2</v>
      </c>
      <c r="U93" s="244">
        <v>211</v>
      </c>
      <c r="V93" s="245">
        <v>180</v>
      </c>
      <c r="W93" s="246">
        <v>180</v>
      </c>
      <c r="X93" s="233">
        <v>85.3</v>
      </c>
      <c r="Y93" s="234">
        <v>85.3</v>
      </c>
      <c r="Z93" s="62"/>
      <c r="AA93" s="62"/>
      <c r="AB93" s="62"/>
      <c r="AC93" s="62"/>
      <c r="AD93" s="67"/>
      <c r="AE93" s="61"/>
      <c r="AF93" s="61"/>
      <c r="AG93" s="61"/>
      <c r="AH93" s="62"/>
      <c r="AI93" s="62"/>
      <c r="AJ93" s="62"/>
      <c r="AK93" s="61"/>
      <c r="AL93" s="61"/>
      <c r="AM93" s="62"/>
    </row>
    <row r="94" spans="1:39" ht="11.5" x14ac:dyDescent="0.2">
      <c r="A94" s="19"/>
      <c r="B94" s="126" t="s">
        <v>134</v>
      </c>
      <c r="C94" s="205" t="s">
        <v>172</v>
      </c>
      <c r="D94" s="206" t="s">
        <v>172</v>
      </c>
      <c r="E94" s="207" t="s">
        <v>172</v>
      </c>
      <c r="F94" s="207" t="s">
        <v>172</v>
      </c>
      <c r="G94" s="208" t="s">
        <v>172</v>
      </c>
      <c r="H94" s="207" t="s">
        <v>172</v>
      </c>
      <c r="I94" s="207" t="s">
        <v>172</v>
      </c>
      <c r="J94" s="207" t="s">
        <v>172</v>
      </c>
      <c r="K94" s="208" t="s">
        <v>172</v>
      </c>
      <c r="L94" s="205" t="s">
        <v>172</v>
      </c>
      <c r="M94" s="206" t="s">
        <v>172</v>
      </c>
      <c r="N94" s="207" t="s">
        <v>172</v>
      </c>
      <c r="O94" s="207" t="s">
        <v>172</v>
      </c>
      <c r="P94" s="208" t="s">
        <v>172</v>
      </c>
      <c r="Q94" s="207" t="s">
        <v>172</v>
      </c>
      <c r="R94" s="207" t="s">
        <v>172</v>
      </c>
      <c r="S94" s="207" t="s">
        <v>172</v>
      </c>
      <c r="T94" s="208" t="s">
        <v>172</v>
      </c>
      <c r="U94" s="252" t="s">
        <v>172</v>
      </c>
      <c r="V94" s="253" t="s">
        <v>172</v>
      </c>
      <c r="W94" s="254" t="s">
        <v>172</v>
      </c>
      <c r="X94" s="253" t="s">
        <v>172</v>
      </c>
      <c r="Y94" s="254" t="s">
        <v>172</v>
      </c>
      <c r="Z94" s="62"/>
      <c r="AA94" s="62"/>
      <c r="AB94" s="62"/>
      <c r="AC94" s="62"/>
      <c r="AD94" s="67"/>
      <c r="AE94" s="61"/>
      <c r="AF94" s="61"/>
      <c r="AG94" s="61"/>
      <c r="AH94" s="62"/>
      <c r="AI94" s="62"/>
      <c r="AJ94" s="62"/>
      <c r="AK94" s="61"/>
      <c r="AL94" s="61"/>
      <c r="AM94" s="62"/>
    </row>
    <row r="95" spans="1:39" ht="11.5" x14ac:dyDescent="0.2">
      <c r="A95" s="19"/>
      <c r="B95" s="55" t="s">
        <v>168</v>
      </c>
      <c r="C95" s="150">
        <v>11</v>
      </c>
      <c r="D95" s="175">
        <v>10</v>
      </c>
      <c r="E95" s="157">
        <v>10</v>
      </c>
      <c r="F95" s="157">
        <v>10</v>
      </c>
      <c r="G95" s="158">
        <v>10</v>
      </c>
      <c r="H95" s="133">
        <v>90.9</v>
      </c>
      <c r="I95" s="133">
        <v>90.9</v>
      </c>
      <c r="J95" s="133">
        <v>90.9</v>
      </c>
      <c r="K95" s="134">
        <v>90.9</v>
      </c>
      <c r="L95" s="150">
        <v>8</v>
      </c>
      <c r="M95" s="157">
        <v>7</v>
      </c>
      <c r="N95" s="157">
        <v>7</v>
      </c>
      <c r="O95" s="157">
        <v>7</v>
      </c>
      <c r="P95" s="158">
        <v>7</v>
      </c>
      <c r="Q95" s="133">
        <v>87.5</v>
      </c>
      <c r="R95" s="133">
        <v>87.5</v>
      </c>
      <c r="S95" s="133">
        <v>87.5</v>
      </c>
      <c r="T95" s="134">
        <v>87.5</v>
      </c>
      <c r="U95" s="238">
        <v>7</v>
      </c>
      <c r="V95" s="239">
        <v>5</v>
      </c>
      <c r="W95" s="240">
        <v>5</v>
      </c>
      <c r="X95" s="224">
        <v>71.400000000000006</v>
      </c>
      <c r="Y95" s="225">
        <v>71.400000000000006</v>
      </c>
      <c r="Z95" s="62"/>
      <c r="AA95" s="62"/>
      <c r="AB95" s="62"/>
      <c r="AC95" s="62"/>
      <c r="AD95" s="67"/>
      <c r="AE95" s="61"/>
      <c r="AF95" s="61"/>
      <c r="AG95" s="61"/>
      <c r="AH95" s="62"/>
      <c r="AI95" s="62"/>
      <c r="AJ95" s="62"/>
      <c r="AK95" s="61"/>
      <c r="AL95" s="61"/>
      <c r="AM95" s="62"/>
    </row>
    <row r="96" spans="1:39" ht="11.5" x14ac:dyDescent="0.2">
      <c r="A96" s="19"/>
      <c r="B96" s="55" t="s">
        <v>169</v>
      </c>
      <c r="C96" s="150">
        <v>73</v>
      </c>
      <c r="D96" s="157">
        <v>67</v>
      </c>
      <c r="E96" s="157">
        <v>68</v>
      </c>
      <c r="F96" s="157">
        <v>68</v>
      </c>
      <c r="G96" s="158">
        <v>67</v>
      </c>
      <c r="H96" s="133">
        <v>91.8</v>
      </c>
      <c r="I96" s="133">
        <v>93.2</v>
      </c>
      <c r="J96" s="133">
        <v>93.2</v>
      </c>
      <c r="K96" s="134">
        <v>91.8</v>
      </c>
      <c r="L96" s="150">
        <v>57</v>
      </c>
      <c r="M96" s="157">
        <v>52</v>
      </c>
      <c r="N96" s="157">
        <v>52</v>
      </c>
      <c r="O96" s="157">
        <v>52</v>
      </c>
      <c r="P96" s="158">
        <v>52</v>
      </c>
      <c r="Q96" s="133">
        <v>91.2</v>
      </c>
      <c r="R96" s="133">
        <v>91.2</v>
      </c>
      <c r="S96" s="133">
        <v>91.2</v>
      </c>
      <c r="T96" s="134">
        <v>91.2</v>
      </c>
      <c r="U96" s="238">
        <v>64</v>
      </c>
      <c r="V96" s="239">
        <v>55</v>
      </c>
      <c r="W96" s="240">
        <v>54</v>
      </c>
      <c r="X96" s="224">
        <v>85.9</v>
      </c>
      <c r="Y96" s="225">
        <v>84.4</v>
      </c>
      <c r="Z96" s="63"/>
      <c r="AA96" s="63"/>
      <c r="AB96" s="63"/>
      <c r="AC96" s="63"/>
      <c r="AD96" s="63"/>
      <c r="AE96" s="63"/>
      <c r="AF96" s="63"/>
      <c r="AG96" s="63"/>
      <c r="AH96" s="63"/>
      <c r="AI96" s="63"/>
      <c r="AJ96" s="63"/>
      <c r="AK96" s="63"/>
      <c r="AL96" s="63"/>
      <c r="AM96" s="63"/>
    </row>
    <row r="97" spans="1:39" ht="11.5" x14ac:dyDescent="0.2">
      <c r="A97" s="19"/>
      <c r="B97" s="55" t="s">
        <v>170</v>
      </c>
      <c r="C97" s="150">
        <v>113</v>
      </c>
      <c r="D97" s="157">
        <v>110</v>
      </c>
      <c r="E97" s="157">
        <v>108</v>
      </c>
      <c r="F97" s="157">
        <v>104</v>
      </c>
      <c r="G97" s="158">
        <v>109</v>
      </c>
      <c r="H97" s="133">
        <v>97.3</v>
      </c>
      <c r="I97" s="133">
        <v>95.6</v>
      </c>
      <c r="J97" s="133">
        <v>92</v>
      </c>
      <c r="K97" s="134">
        <v>96.5</v>
      </c>
      <c r="L97" s="150">
        <v>120</v>
      </c>
      <c r="M97" s="157">
        <v>107</v>
      </c>
      <c r="N97" s="157">
        <v>107</v>
      </c>
      <c r="O97" s="157">
        <v>107</v>
      </c>
      <c r="P97" s="158">
        <v>106</v>
      </c>
      <c r="Q97" s="133">
        <v>89.2</v>
      </c>
      <c r="R97" s="133">
        <v>89.2</v>
      </c>
      <c r="S97" s="133">
        <v>89.2</v>
      </c>
      <c r="T97" s="134">
        <v>88.3</v>
      </c>
      <c r="U97" s="238">
        <v>140</v>
      </c>
      <c r="V97" s="239">
        <v>120</v>
      </c>
      <c r="W97" s="240">
        <v>121</v>
      </c>
      <c r="X97" s="224">
        <v>85.7</v>
      </c>
      <c r="Y97" s="225">
        <v>86.4</v>
      </c>
      <c r="Z97" s="63"/>
      <c r="AA97" s="63"/>
      <c r="AB97" s="63"/>
      <c r="AC97" s="63"/>
      <c r="AD97" s="63"/>
      <c r="AE97" s="63"/>
      <c r="AF97" s="63"/>
      <c r="AG97" s="63"/>
      <c r="AH97" s="63"/>
      <c r="AI97" s="63"/>
      <c r="AJ97" s="63"/>
      <c r="AK97" s="63"/>
      <c r="AL97" s="63"/>
      <c r="AM97" s="63"/>
    </row>
    <row r="98" spans="1:39" ht="12.75" customHeight="1" x14ac:dyDescent="0.2">
      <c r="A98" s="19"/>
      <c r="B98" s="126" t="s">
        <v>133</v>
      </c>
      <c r="C98" s="205" t="s">
        <v>172</v>
      </c>
      <c r="D98" s="206" t="s">
        <v>172</v>
      </c>
      <c r="E98" s="207" t="s">
        <v>172</v>
      </c>
      <c r="F98" s="207" t="s">
        <v>172</v>
      </c>
      <c r="G98" s="208" t="s">
        <v>172</v>
      </c>
      <c r="H98" s="207" t="s">
        <v>172</v>
      </c>
      <c r="I98" s="207" t="s">
        <v>172</v>
      </c>
      <c r="J98" s="207" t="s">
        <v>172</v>
      </c>
      <c r="K98" s="208" t="s">
        <v>172</v>
      </c>
      <c r="L98" s="205" t="s">
        <v>172</v>
      </c>
      <c r="M98" s="206" t="s">
        <v>172</v>
      </c>
      <c r="N98" s="207" t="s">
        <v>172</v>
      </c>
      <c r="O98" s="207" t="s">
        <v>172</v>
      </c>
      <c r="P98" s="208" t="s">
        <v>172</v>
      </c>
      <c r="Q98" s="207" t="s">
        <v>172</v>
      </c>
      <c r="R98" s="207" t="s">
        <v>172</v>
      </c>
      <c r="S98" s="207" t="s">
        <v>172</v>
      </c>
      <c r="T98" s="208" t="s">
        <v>172</v>
      </c>
      <c r="U98" s="252" t="s">
        <v>172</v>
      </c>
      <c r="V98" s="253" t="s">
        <v>172</v>
      </c>
      <c r="W98" s="254" t="s">
        <v>172</v>
      </c>
      <c r="X98" s="253" t="s">
        <v>172</v>
      </c>
      <c r="Y98" s="254" t="s">
        <v>172</v>
      </c>
      <c r="Z98" s="62"/>
      <c r="AA98" s="62"/>
      <c r="AB98" s="62"/>
      <c r="AC98" s="62"/>
      <c r="AD98" s="67"/>
      <c r="AE98" s="61"/>
      <c r="AF98" s="61"/>
      <c r="AG98" s="61"/>
      <c r="AH98" s="62"/>
      <c r="AI98" s="62"/>
      <c r="AJ98" s="62"/>
      <c r="AK98" s="61"/>
      <c r="AL98" s="61"/>
      <c r="AM98" s="62"/>
    </row>
    <row r="99" spans="1:39" ht="11.5" x14ac:dyDescent="0.2">
      <c r="A99" s="20"/>
      <c r="B99" s="50" t="s">
        <v>19</v>
      </c>
      <c r="C99" s="201" t="s">
        <v>172</v>
      </c>
      <c r="D99" s="202" t="s">
        <v>172</v>
      </c>
      <c r="E99" s="203" t="s">
        <v>172</v>
      </c>
      <c r="F99" s="203" t="s">
        <v>172</v>
      </c>
      <c r="G99" s="204" t="s">
        <v>172</v>
      </c>
      <c r="H99" s="203" t="s">
        <v>172</v>
      </c>
      <c r="I99" s="203" t="s">
        <v>172</v>
      </c>
      <c r="J99" s="203" t="s">
        <v>172</v>
      </c>
      <c r="K99" s="204" t="s">
        <v>172</v>
      </c>
      <c r="L99" s="201" t="s">
        <v>172</v>
      </c>
      <c r="M99" s="203" t="s">
        <v>172</v>
      </c>
      <c r="N99" s="203" t="s">
        <v>172</v>
      </c>
      <c r="O99" s="203" t="s">
        <v>172</v>
      </c>
      <c r="P99" s="204" t="s">
        <v>172</v>
      </c>
      <c r="Q99" s="203" t="s">
        <v>172</v>
      </c>
      <c r="R99" s="203" t="s">
        <v>172</v>
      </c>
      <c r="S99" s="203" t="s">
        <v>172</v>
      </c>
      <c r="T99" s="204" t="s">
        <v>172</v>
      </c>
      <c r="U99" s="255" t="s">
        <v>172</v>
      </c>
      <c r="V99" s="256" t="s">
        <v>172</v>
      </c>
      <c r="W99" s="257" t="s">
        <v>172</v>
      </c>
      <c r="X99" s="258" t="s">
        <v>172</v>
      </c>
      <c r="Y99" s="259" t="s">
        <v>172</v>
      </c>
      <c r="Z99" s="62"/>
      <c r="AA99" s="62"/>
      <c r="AB99" s="62"/>
      <c r="AC99" s="62"/>
      <c r="AD99" s="67"/>
      <c r="AE99" s="61"/>
      <c r="AF99" s="61"/>
      <c r="AG99" s="61"/>
      <c r="AH99" s="62"/>
      <c r="AI99" s="62"/>
      <c r="AJ99" s="62"/>
      <c r="AK99" s="61"/>
      <c r="AL99" s="61"/>
      <c r="AM99" s="62"/>
    </row>
    <row r="100" spans="1:39" ht="11.5" x14ac:dyDescent="0.25">
      <c r="A100" s="21" t="s">
        <v>12</v>
      </c>
      <c r="B100" s="58" t="s">
        <v>21</v>
      </c>
      <c r="C100" s="149">
        <v>3564</v>
      </c>
      <c r="D100" s="174">
        <v>3350</v>
      </c>
      <c r="E100" s="154">
        <v>3408</v>
      </c>
      <c r="F100" s="154">
        <v>3241</v>
      </c>
      <c r="G100" s="156">
        <v>3307</v>
      </c>
      <c r="H100" s="131">
        <v>94</v>
      </c>
      <c r="I100" s="131">
        <v>95.6</v>
      </c>
      <c r="J100" s="131">
        <v>90.9</v>
      </c>
      <c r="K100" s="132">
        <v>92.8</v>
      </c>
      <c r="L100" s="149">
        <v>3495</v>
      </c>
      <c r="M100" s="154">
        <v>3205</v>
      </c>
      <c r="N100" s="154">
        <v>3210</v>
      </c>
      <c r="O100" s="154">
        <v>3213</v>
      </c>
      <c r="P100" s="156">
        <v>3190</v>
      </c>
      <c r="Q100" s="131">
        <v>91.7</v>
      </c>
      <c r="R100" s="131">
        <v>91.8</v>
      </c>
      <c r="S100" s="131">
        <v>91.9</v>
      </c>
      <c r="T100" s="132">
        <v>91.3</v>
      </c>
      <c r="U100" s="247">
        <v>3932</v>
      </c>
      <c r="V100" s="248">
        <v>3557</v>
      </c>
      <c r="W100" s="249">
        <v>3536</v>
      </c>
      <c r="X100" s="222">
        <v>90.5</v>
      </c>
      <c r="Y100" s="223">
        <v>89.9</v>
      </c>
      <c r="Z100" s="62"/>
      <c r="AA100" s="62"/>
      <c r="AB100" s="62"/>
      <c r="AC100" s="62"/>
      <c r="AD100" s="67"/>
      <c r="AE100" s="61"/>
      <c r="AF100" s="61"/>
      <c r="AG100" s="61"/>
      <c r="AH100" s="62"/>
      <c r="AI100" s="62"/>
      <c r="AJ100" s="62"/>
      <c r="AK100" s="61"/>
      <c r="AL100" s="61"/>
      <c r="AM100" s="62"/>
    </row>
    <row r="101" spans="1:39" ht="11.5" x14ac:dyDescent="0.2">
      <c r="A101" s="19"/>
      <c r="B101" s="126" t="s">
        <v>134</v>
      </c>
      <c r="C101" s="153">
        <v>804</v>
      </c>
      <c r="D101" s="165">
        <v>717</v>
      </c>
      <c r="E101" s="163">
        <v>739</v>
      </c>
      <c r="F101" s="163">
        <v>690</v>
      </c>
      <c r="G101" s="164">
        <v>700</v>
      </c>
      <c r="H101" s="141">
        <v>89.2</v>
      </c>
      <c r="I101" s="141">
        <v>91.9</v>
      </c>
      <c r="J101" s="142">
        <v>85.8</v>
      </c>
      <c r="K101" s="143">
        <v>87.1</v>
      </c>
      <c r="L101" s="153">
        <v>774</v>
      </c>
      <c r="M101" s="163">
        <v>678</v>
      </c>
      <c r="N101" s="163">
        <v>675</v>
      </c>
      <c r="O101" s="163">
        <v>670</v>
      </c>
      <c r="P101" s="164">
        <v>663</v>
      </c>
      <c r="Q101" s="142">
        <v>87.6</v>
      </c>
      <c r="R101" s="142">
        <v>87.2</v>
      </c>
      <c r="S101" s="142">
        <v>86.6</v>
      </c>
      <c r="T101" s="143">
        <v>85.7</v>
      </c>
      <c r="U101" s="238">
        <v>907</v>
      </c>
      <c r="V101" s="239">
        <v>782</v>
      </c>
      <c r="W101" s="240">
        <v>776</v>
      </c>
      <c r="X101" s="224">
        <v>86.2</v>
      </c>
      <c r="Y101" s="225">
        <v>85.6</v>
      </c>
      <c r="Z101" s="62"/>
      <c r="AA101" s="62"/>
      <c r="AB101" s="62"/>
      <c r="AC101" s="62"/>
      <c r="AD101" s="67"/>
      <c r="AE101" s="61"/>
      <c r="AF101" s="61"/>
      <c r="AG101" s="61"/>
      <c r="AH101" s="62"/>
      <c r="AI101" s="62"/>
      <c r="AJ101" s="62"/>
      <c r="AK101" s="61"/>
      <c r="AL101" s="61"/>
      <c r="AM101" s="62"/>
    </row>
    <row r="102" spans="1:39" ht="11.5" x14ac:dyDescent="0.2">
      <c r="A102" s="19"/>
      <c r="B102" s="55" t="s">
        <v>168</v>
      </c>
      <c r="C102" s="150">
        <v>636</v>
      </c>
      <c r="D102" s="175">
        <v>590</v>
      </c>
      <c r="E102" s="157">
        <v>606</v>
      </c>
      <c r="F102" s="157">
        <v>568</v>
      </c>
      <c r="G102" s="158">
        <v>582</v>
      </c>
      <c r="H102" s="138">
        <v>92.8</v>
      </c>
      <c r="I102" s="138">
        <v>95.3</v>
      </c>
      <c r="J102" s="133">
        <v>89.3</v>
      </c>
      <c r="K102" s="134">
        <v>91.5</v>
      </c>
      <c r="L102" s="150">
        <v>655</v>
      </c>
      <c r="M102" s="157">
        <v>590</v>
      </c>
      <c r="N102" s="157">
        <v>590</v>
      </c>
      <c r="O102" s="157">
        <v>591</v>
      </c>
      <c r="P102" s="158">
        <v>586</v>
      </c>
      <c r="Q102" s="133">
        <v>90.1</v>
      </c>
      <c r="R102" s="133">
        <v>90.1</v>
      </c>
      <c r="S102" s="133">
        <v>90.2</v>
      </c>
      <c r="T102" s="134">
        <v>89.5</v>
      </c>
      <c r="U102" s="238">
        <v>730</v>
      </c>
      <c r="V102" s="239">
        <v>651</v>
      </c>
      <c r="W102" s="240">
        <v>642</v>
      </c>
      <c r="X102" s="224">
        <v>89.2</v>
      </c>
      <c r="Y102" s="225">
        <v>87.9</v>
      </c>
      <c r="Z102" s="62"/>
      <c r="AA102" s="62"/>
      <c r="AB102" s="62"/>
      <c r="AC102" s="62"/>
      <c r="AD102" s="67"/>
      <c r="AE102" s="61"/>
      <c r="AF102" s="61"/>
      <c r="AG102" s="61"/>
      <c r="AH102" s="62"/>
      <c r="AI102" s="62"/>
      <c r="AJ102" s="62"/>
      <c r="AK102" s="61"/>
      <c r="AL102" s="61"/>
      <c r="AM102" s="62"/>
    </row>
    <row r="103" spans="1:39" ht="11.5" x14ac:dyDescent="0.2">
      <c r="A103" s="19"/>
      <c r="B103" s="55" t="s">
        <v>169</v>
      </c>
      <c r="C103" s="150">
        <v>638</v>
      </c>
      <c r="D103" s="175">
        <v>606</v>
      </c>
      <c r="E103" s="157">
        <v>616</v>
      </c>
      <c r="F103" s="157">
        <v>589</v>
      </c>
      <c r="G103" s="158">
        <v>594</v>
      </c>
      <c r="H103" s="138">
        <v>95</v>
      </c>
      <c r="I103" s="138">
        <v>96.6</v>
      </c>
      <c r="J103" s="133">
        <v>92.3</v>
      </c>
      <c r="K103" s="134">
        <v>93.1</v>
      </c>
      <c r="L103" s="150">
        <v>630</v>
      </c>
      <c r="M103" s="157">
        <v>574</v>
      </c>
      <c r="N103" s="157">
        <v>583</v>
      </c>
      <c r="O103" s="157">
        <v>586</v>
      </c>
      <c r="P103" s="158">
        <v>579</v>
      </c>
      <c r="Q103" s="133">
        <v>91.1</v>
      </c>
      <c r="R103" s="133">
        <v>92.5</v>
      </c>
      <c r="S103" s="133">
        <v>93</v>
      </c>
      <c r="T103" s="134">
        <v>91.9</v>
      </c>
      <c r="U103" s="238">
        <v>724</v>
      </c>
      <c r="V103" s="239">
        <v>662</v>
      </c>
      <c r="W103" s="240">
        <v>658</v>
      </c>
      <c r="X103" s="224">
        <v>91.4</v>
      </c>
      <c r="Y103" s="225">
        <v>90.9</v>
      </c>
      <c r="Z103" s="62"/>
      <c r="AA103" s="62"/>
      <c r="AB103" s="62"/>
      <c r="AC103" s="62"/>
      <c r="AD103" s="67"/>
      <c r="AE103" s="61"/>
      <c r="AF103" s="61"/>
      <c r="AG103" s="61"/>
      <c r="AH103" s="62"/>
      <c r="AI103" s="62"/>
      <c r="AJ103" s="62"/>
      <c r="AK103" s="61"/>
      <c r="AL103" s="61"/>
      <c r="AM103" s="62"/>
    </row>
    <row r="104" spans="1:39" ht="11.5" x14ac:dyDescent="0.2">
      <c r="A104" s="19"/>
      <c r="B104" s="55" t="s">
        <v>170</v>
      </c>
      <c r="C104" s="150">
        <v>948</v>
      </c>
      <c r="D104" s="157">
        <v>909</v>
      </c>
      <c r="E104" s="157">
        <v>918</v>
      </c>
      <c r="F104" s="157">
        <v>880</v>
      </c>
      <c r="G104" s="158">
        <v>905</v>
      </c>
      <c r="H104" s="133">
        <v>95.9</v>
      </c>
      <c r="I104" s="133">
        <v>96.8</v>
      </c>
      <c r="J104" s="133">
        <v>92.8</v>
      </c>
      <c r="K104" s="134">
        <v>95.5</v>
      </c>
      <c r="L104" s="150">
        <v>907</v>
      </c>
      <c r="M104" s="157">
        <v>862</v>
      </c>
      <c r="N104" s="157">
        <v>863</v>
      </c>
      <c r="O104" s="157">
        <v>862</v>
      </c>
      <c r="P104" s="158">
        <v>859</v>
      </c>
      <c r="Q104" s="133">
        <v>95</v>
      </c>
      <c r="R104" s="133">
        <v>95.1</v>
      </c>
      <c r="S104" s="133">
        <v>95</v>
      </c>
      <c r="T104" s="134">
        <v>94.7</v>
      </c>
      <c r="U104" s="238">
        <v>951</v>
      </c>
      <c r="V104" s="239">
        <v>881</v>
      </c>
      <c r="W104" s="240">
        <v>881</v>
      </c>
      <c r="X104" s="224">
        <v>92.6</v>
      </c>
      <c r="Y104" s="225">
        <v>92.6</v>
      </c>
      <c r="Z104" s="62"/>
      <c r="AA104" s="62"/>
      <c r="AB104" s="62"/>
      <c r="AC104" s="62"/>
      <c r="AD104" s="67"/>
      <c r="AE104" s="61"/>
      <c r="AF104" s="61"/>
      <c r="AG104" s="61"/>
      <c r="AH104" s="62"/>
      <c r="AI104" s="62"/>
      <c r="AJ104" s="62"/>
      <c r="AK104" s="61"/>
      <c r="AL104" s="61"/>
      <c r="AM104" s="62"/>
    </row>
    <row r="105" spans="1:39" ht="12.75" customHeight="1" x14ac:dyDescent="0.2">
      <c r="A105" s="19"/>
      <c r="B105" s="126" t="s">
        <v>133</v>
      </c>
      <c r="C105" s="150">
        <v>534</v>
      </c>
      <c r="D105" s="157">
        <v>524</v>
      </c>
      <c r="E105" s="157">
        <v>525</v>
      </c>
      <c r="F105" s="157">
        <v>510</v>
      </c>
      <c r="G105" s="158">
        <v>522</v>
      </c>
      <c r="H105" s="133">
        <v>98.1</v>
      </c>
      <c r="I105" s="133">
        <v>98.3</v>
      </c>
      <c r="J105" s="133">
        <v>95.5</v>
      </c>
      <c r="K105" s="134">
        <v>97.8</v>
      </c>
      <c r="L105" s="150">
        <v>522</v>
      </c>
      <c r="M105" s="157">
        <v>494</v>
      </c>
      <c r="N105" s="157">
        <v>492</v>
      </c>
      <c r="O105" s="157">
        <v>497</v>
      </c>
      <c r="P105" s="158">
        <v>496</v>
      </c>
      <c r="Q105" s="133">
        <v>94.6</v>
      </c>
      <c r="R105" s="133">
        <v>94.3</v>
      </c>
      <c r="S105" s="133">
        <v>95.2</v>
      </c>
      <c r="T105" s="134">
        <v>95</v>
      </c>
      <c r="U105" s="238">
        <v>611</v>
      </c>
      <c r="V105" s="239">
        <v>577</v>
      </c>
      <c r="W105" s="240">
        <v>575</v>
      </c>
      <c r="X105" s="224">
        <v>94.4</v>
      </c>
      <c r="Y105" s="225">
        <v>94.1</v>
      </c>
      <c r="Z105" s="62"/>
      <c r="AA105" s="62"/>
      <c r="AB105" s="62"/>
      <c r="AC105" s="62"/>
      <c r="AD105" s="67"/>
      <c r="AE105" s="61"/>
      <c r="AF105" s="61"/>
      <c r="AG105" s="61"/>
      <c r="AH105" s="62"/>
      <c r="AI105" s="62"/>
      <c r="AJ105" s="62"/>
      <c r="AK105" s="61"/>
      <c r="AL105" s="61"/>
      <c r="AM105" s="62"/>
    </row>
    <row r="106" spans="1:39" ht="11.5" x14ac:dyDescent="0.2">
      <c r="A106" s="20"/>
      <c r="B106" s="50" t="s">
        <v>19</v>
      </c>
      <c r="C106" s="151">
        <v>4</v>
      </c>
      <c r="D106" s="176">
        <v>4</v>
      </c>
      <c r="E106" s="159">
        <v>4</v>
      </c>
      <c r="F106" s="159">
        <v>4</v>
      </c>
      <c r="G106" s="160">
        <v>4</v>
      </c>
      <c r="H106" s="135">
        <v>100</v>
      </c>
      <c r="I106" s="135">
        <v>100</v>
      </c>
      <c r="J106" s="135">
        <v>100</v>
      </c>
      <c r="K106" s="136">
        <v>100</v>
      </c>
      <c r="L106" s="151">
        <v>7</v>
      </c>
      <c r="M106" s="159">
        <v>7</v>
      </c>
      <c r="N106" s="159">
        <v>7</v>
      </c>
      <c r="O106" s="159">
        <v>7</v>
      </c>
      <c r="P106" s="160">
        <v>7</v>
      </c>
      <c r="Q106" s="135">
        <v>100</v>
      </c>
      <c r="R106" s="135">
        <v>100</v>
      </c>
      <c r="S106" s="135">
        <v>100</v>
      </c>
      <c r="T106" s="136">
        <v>100</v>
      </c>
      <c r="U106" s="241">
        <v>9</v>
      </c>
      <c r="V106" s="242">
        <v>4</v>
      </c>
      <c r="W106" s="243">
        <v>4</v>
      </c>
      <c r="X106" s="226">
        <v>44.4</v>
      </c>
      <c r="Y106" s="219">
        <v>44.4</v>
      </c>
      <c r="Z106" s="63"/>
      <c r="AA106" s="63"/>
      <c r="AB106" s="63"/>
      <c r="AC106" s="63"/>
      <c r="AD106" s="63"/>
      <c r="AE106" s="63"/>
      <c r="AF106" s="63"/>
      <c r="AG106" s="63"/>
      <c r="AH106" s="63"/>
      <c r="AI106" s="63"/>
      <c r="AJ106" s="63"/>
      <c r="AK106" s="63"/>
      <c r="AL106" s="63"/>
      <c r="AM106" s="63"/>
    </row>
    <row r="107" spans="1:39" s="1" customFormat="1" ht="11.5" x14ac:dyDescent="0.25">
      <c r="A107" s="21" t="s">
        <v>14</v>
      </c>
      <c r="B107" s="54" t="s">
        <v>21</v>
      </c>
      <c r="C107" s="149">
        <v>178</v>
      </c>
      <c r="D107" s="174">
        <v>170</v>
      </c>
      <c r="E107" s="154">
        <v>173</v>
      </c>
      <c r="F107" s="154">
        <v>168</v>
      </c>
      <c r="G107" s="156">
        <v>170</v>
      </c>
      <c r="H107" s="131">
        <v>95.5</v>
      </c>
      <c r="I107" s="131">
        <v>97.2</v>
      </c>
      <c r="J107" s="131">
        <v>94.4</v>
      </c>
      <c r="K107" s="132">
        <v>95.5</v>
      </c>
      <c r="L107" s="149">
        <v>192</v>
      </c>
      <c r="M107" s="154">
        <v>175</v>
      </c>
      <c r="N107" s="154">
        <v>177</v>
      </c>
      <c r="O107" s="154">
        <v>175</v>
      </c>
      <c r="P107" s="156">
        <v>176</v>
      </c>
      <c r="Q107" s="139">
        <v>91.1</v>
      </c>
      <c r="R107" s="139">
        <v>92.2</v>
      </c>
      <c r="S107" s="139">
        <v>91.1</v>
      </c>
      <c r="T107" s="140">
        <v>91.7</v>
      </c>
      <c r="U107" s="244">
        <v>248</v>
      </c>
      <c r="V107" s="245">
        <v>234</v>
      </c>
      <c r="W107" s="246">
        <v>231</v>
      </c>
      <c r="X107" s="233">
        <v>94.4</v>
      </c>
      <c r="Y107" s="234">
        <v>93.1</v>
      </c>
      <c r="Z107" s="63"/>
      <c r="AA107" s="63"/>
      <c r="AB107" s="63"/>
      <c r="AC107" s="63"/>
      <c r="AD107" s="63"/>
      <c r="AE107" s="63"/>
      <c r="AF107" s="63"/>
      <c r="AG107" s="63"/>
      <c r="AH107" s="63"/>
      <c r="AI107" s="63"/>
      <c r="AJ107" s="63"/>
      <c r="AK107" s="63"/>
      <c r="AL107" s="63"/>
      <c r="AM107" s="63"/>
    </row>
    <row r="108" spans="1:39" s="24" customFormat="1" ht="11.5" x14ac:dyDescent="0.2">
      <c r="A108" s="22"/>
      <c r="B108" s="126" t="s">
        <v>134</v>
      </c>
      <c r="C108" s="205" t="s">
        <v>172</v>
      </c>
      <c r="D108" s="206" t="s">
        <v>172</v>
      </c>
      <c r="E108" s="207" t="s">
        <v>172</v>
      </c>
      <c r="F108" s="207" t="s">
        <v>172</v>
      </c>
      <c r="G108" s="208" t="s">
        <v>172</v>
      </c>
      <c r="H108" s="207" t="s">
        <v>172</v>
      </c>
      <c r="I108" s="207" t="s">
        <v>172</v>
      </c>
      <c r="J108" s="207" t="s">
        <v>172</v>
      </c>
      <c r="K108" s="208" t="s">
        <v>172</v>
      </c>
      <c r="L108" s="205" t="s">
        <v>172</v>
      </c>
      <c r="M108" s="206" t="s">
        <v>172</v>
      </c>
      <c r="N108" s="207" t="s">
        <v>172</v>
      </c>
      <c r="O108" s="207" t="s">
        <v>172</v>
      </c>
      <c r="P108" s="208" t="s">
        <v>172</v>
      </c>
      <c r="Q108" s="207" t="s">
        <v>172</v>
      </c>
      <c r="R108" s="207" t="s">
        <v>172</v>
      </c>
      <c r="S108" s="207" t="s">
        <v>172</v>
      </c>
      <c r="T108" s="208" t="s">
        <v>172</v>
      </c>
      <c r="U108" s="252" t="s">
        <v>172</v>
      </c>
      <c r="V108" s="253" t="s">
        <v>172</v>
      </c>
      <c r="W108" s="254" t="s">
        <v>172</v>
      </c>
      <c r="X108" s="253" t="s">
        <v>172</v>
      </c>
      <c r="Y108" s="254" t="s">
        <v>172</v>
      </c>
      <c r="Z108" s="62"/>
      <c r="AA108" s="62"/>
      <c r="AB108" s="62"/>
      <c r="AC108" s="62"/>
      <c r="AD108" s="67"/>
      <c r="AE108" s="61"/>
      <c r="AF108" s="61"/>
      <c r="AG108" s="61"/>
      <c r="AH108" s="62"/>
      <c r="AI108" s="62"/>
      <c r="AJ108" s="62"/>
      <c r="AK108" s="61"/>
      <c r="AL108" s="61"/>
      <c r="AM108" s="62"/>
    </row>
    <row r="109" spans="1:39" s="24" customFormat="1" ht="11.5" x14ac:dyDescent="0.2">
      <c r="A109" s="22"/>
      <c r="B109" s="55" t="s">
        <v>168</v>
      </c>
      <c r="C109" s="153">
        <v>27</v>
      </c>
      <c r="D109" s="165">
        <v>27</v>
      </c>
      <c r="E109" s="163">
        <v>27</v>
      </c>
      <c r="F109" s="163">
        <v>26</v>
      </c>
      <c r="G109" s="164">
        <v>27</v>
      </c>
      <c r="H109" s="142">
        <v>100</v>
      </c>
      <c r="I109" s="142">
        <v>100</v>
      </c>
      <c r="J109" s="142">
        <v>96.3</v>
      </c>
      <c r="K109" s="143">
        <v>100</v>
      </c>
      <c r="L109" s="150">
        <v>34</v>
      </c>
      <c r="M109" s="157">
        <v>31</v>
      </c>
      <c r="N109" s="157">
        <v>31</v>
      </c>
      <c r="O109" s="157">
        <v>31</v>
      </c>
      <c r="P109" s="158">
        <v>31</v>
      </c>
      <c r="Q109" s="142">
        <v>91.2</v>
      </c>
      <c r="R109" s="142">
        <v>91.2</v>
      </c>
      <c r="S109" s="142">
        <v>91.2</v>
      </c>
      <c r="T109" s="143">
        <v>91.2</v>
      </c>
      <c r="U109" s="238">
        <v>37</v>
      </c>
      <c r="V109" s="239">
        <v>35</v>
      </c>
      <c r="W109" s="240">
        <v>33</v>
      </c>
      <c r="X109" s="224">
        <v>94.6</v>
      </c>
      <c r="Y109" s="225">
        <v>89.2</v>
      </c>
      <c r="Z109" s="62"/>
      <c r="AA109" s="62"/>
      <c r="AB109" s="62"/>
      <c r="AC109" s="62"/>
      <c r="AD109" s="67"/>
      <c r="AE109" s="61"/>
      <c r="AF109" s="61"/>
      <c r="AG109" s="61"/>
      <c r="AH109" s="62"/>
      <c r="AI109" s="62"/>
      <c r="AJ109" s="62"/>
      <c r="AK109" s="61"/>
      <c r="AL109" s="61"/>
      <c r="AM109" s="62"/>
    </row>
    <row r="110" spans="1:39" s="24" customFormat="1" ht="11.5" x14ac:dyDescent="0.2">
      <c r="A110" s="22"/>
      <c r="B110" s="55" t="s">
        <v>169</v>
      </c>
      <c r="C110" s="150">
        <v>150</v>
      </c>
      <c r="D110" s="157">
        <v>143</v>
      </c>
      <c r="E110" s="157">
        <v>146</v>
      </c>
      <c r="F110" s="157">
        <v>142</v>
      </c>
      <c r="G110" s="158">
        <v>143</v>
      </c>
      <c r="H110" s="133">
        <v>95.3</v>
      </c>
      <c r="I110" s="133">
        <v>97.3</v>
      </c>
      <c r="J110" s="133">
        <v>94.7</v>
      </c>
      <c r="K110" s="134">
        <v>95.3</v>
      </c>
      <c r="L110" s="150">
        <v>158</v>
      </c>
      <c r="M110" s="157">
        <v>144</v>
      </c>
      <c r="N110" s="157">
        <v>146</v>
      </c>
      <c r="O110" s="157">
        <v>144</v>
      </c>
      <c r="P110" s="158">
        <v>145</v>
      </c>
      <c r="Q110" s="133">
        <v>91.1</v>
      </c>
      <c r="R110" s="133">
        <v>92.4</v>
      </c>
      <c r="S110" s="133">
        <v>91.1</v>
      </c>
      <c r="T110" s="134">
        <v>91.8</v>
      </c>
      <c r="U110" s="238">
        <v>211</v>
      </c>
      <c r="V110" s="239">
        <v>199</v>
      </c>
      <c r="W110" s="240">
        <v>198</v>
      </c>
      <c r="X110" s="224">
        <v>94.3</v>
      </c>
      <c r="Y110" s="225">
        <v>93.8</v>
      </c>
      <c r="Z110" s="63"/>
      <c r="AA110" s="63"/>
      <c r="AB110" s="63"/>
      <c r="AC110" s="63"/>
      <c r="AD110" s="63"/>
      <c r="AE110" s="63"/>
      <c r="AF110" s="63"/>
      <c r="AG110" s="63"/>
      <c r="AH110" s="63"/>
      <c r="AI110" s="63"/>
      <c r="AJ110" s="63"/>
      <c r="AK110" s="63"/>
      <c r="AL110" s="63"/>
      <c r="AM110" s="63"/>
    </row>
    <row r="111" spans="1:39" ht="11.5" x14ac:dyDescent="0.2">
      <c r="A111" s="19"/>
      <c r="B111" s="55" t="s">
        <v>170</v>
      </c>
      <c r="C111" s="205" t="s">
        <v>172</v>
      </c>
      <c r="D111" s="206" t="s">
        <v>172</v>
      </c>
      <c r="E111" s="207" t="s">
        <v>172</v>
      </c>
      <c r="F111" s="207" t="s">
        <v>172</v>
      </c>
      <c r="G111" s="208" t="s">
        <v>172</v>
      </c>
      <c r="H111" s="207" t="s">
        <v>172</v>
      </c>
      <c r="I111" s="207" t="s">
        <v>172</v>
      </c>
      <c r="J111" s="207" t="s">
        <v>172</v>
      </c>
      <c r="K111" s="208" t="s">
        <v>172</v>
      </c>
      <c r="L111" s="205" t="s">
        <v>172</v>
      </c>
      <c r="M111" s="206" t="s">
        <v>172</v>
      </c>
      <c r="N111" s="207" t="s">
        <v>172</v>
      </c>
      <c r="O111" s="207" t="s">
        <v>172</v>
      </c>
      <c r="P111" s="208" t="s">
        <v>172</v>
      </c>
      <c r="Q111" s="207" t="s">
        <v>172</v>
      </c>
      <c r="R111" s="207" t="s">
        <v>172</v>
      </c>
      <c r="S111" s="207" t="s">
        <v>172</v>
      </c>
      <c r="T111" s="208" t="s">
        <v>172</v>
      </c>
      <c r="U111" s="252" t="s">
        <v>172</v>
      </c>
      <c r="V111" s="253" t="s">
        <v>172</v>
      </c>
      <c r="W111" s="254" t="s">
        <v>172</v>
      </c>
      <c r="X111" s="253" t="s">
        <v>172</v>
      </c>
      <c r="Y111" s="254" t="s">
        <v>172</v>
      </c>
      <c r="Z111" s="63"/>
      <c r="AA111" s="63"/>
      <c r="AB111" s="63"/>
      <c r="AC111" s="63"/>
      <c r="AD111" s="67"/>
      <c r="AE111" s="61"/>
      <c r="AF111" s="61"/>
      <c r="AG111" s="61"/>
      <c r="AH111" s="62"/>
      <c r="AI111" s="62"/>
      <c r="AJ111" s="62"/>
      <c r="AK111" s="61"/>
      <c r="AL111" s="61"/>
      <c r="AM111" s="62"/>
    </row>
    <row r="112" spans="1:39" ht="11.25" customHeight="1" x14ac:dyDescent="0.2">
      <c r="A112" s="19"/>
      <c r="B112" s="126" t="s">
        <v>133</v>
      </c>
      <c r="C112" s="205" t="s">
        <v>172</v>
      </c>
      <c r="D112" s="206" t="s">
        <v>172</v>
      </c>
      <c r="E112" s="207" t="s">
        <v>172</v>
      </c>
      <c r="F112" s="207" t="s">
        <v>172</v>
      </c>
      <c r="G112" s="208" t="s">
        <v>172</v>
      </c>
      <c r="H112" s="207" t="s">
        <v>172</v>
      </c>
      <c r="I112" s="207" t="s">
        <v>172</v>
      </c>
      <c r="J112" s="207" t="s">
        <v>172</v>
      </c>
      <c r="K112" s="208" t="s">
        <v>172</v>
      </c>
      <c r="L112" s="205" t="s">
        <v>172</v>
      </c>
      <c r="M112" s="206" t="s">
        <v>172</v>
      </c>
      <c r="N112" s="207" t="s">
        <v>172</v>
      </c>
      <c r="O112" s="207" t="s">
        <v>172</v>
      </c>
      <c r="P112" s="208" t="s">
        <v>172</v>
      </c>
      <c r="Q112" s="207" t="s">
        <v>172</v>
      </c>
      <c r="R112" s="207" t="s">
        <v>172</v>
      </c>
      <c r="S112" s="207" t="s">
        <v>172</v>
      </c>
      <c r="T112" s="208" t="s">
        <v>172</v>
      </c>
      <c r="U112" s="252" t="s">
        <v>172</v>
      </c>
      <c r="V112" s="253" t="s">
        <v>172</v>
      </c>
      <c r="W112" s="254" t="s">
        <v>172</v>
      </c>
      <c r="X112" s="253" t="s">
        <v>172</v>
      </c>
      <c r="Y112" s="254" t="s">
        <v>172</v>
      </c>
    </row>
    <row r="113" spans="1:25" ht="11.25" customHeight="1" x14ac:dyDescent="0.2">
      <c r="A113" s="19"/>
      <c r="B113" s="55" t="s">
        <v>19</v>
      </c>
      <c r="C113" s="213">
        <v>1</v>
      </c>
      <c r="D113" s="214">
        <v>0</v>
      </c>
      <c r="E113" s="215">
        <v>0</v>
      </c>
      <c r="F113" s="215">
        <v>0</v>
      </c>
      <c r="G113" s="216">
        <v>0</v>
      </c>
      <c r="H113" s="211">
        <v>0</v>
      </c>
      <c r="I113" s="211">
        <v>0</v>
      </c>
      <c r="J113" s="211">
        <v>0</v>
      </c>
      <c r="K113" s="212">
        <v>0</v>
      </c>
      <c r="L113" s="209">
        <v>0</v>
      </c>
      <c r="M113" s="210">
        <v>0</v>
      </c>
      <c r="N113" s="211">
        <v>0</v>
      </c>
      <c r="O113" s="217">
        <v>0</v>
      </c>
      <c r="P113" s="212">
        <v>0</v>
      </c>
      <c r="Q113" s="211">
        <v>0</v>
      </c>
      <c r="R113" s="211">
        <v>0</v>
      </c>
      <c r="S113" s="211">
        <v>0</v>
      </c>
      <c r="T113" s="212">
        <v>0</v>
      </c>
      <c r="U113" s="228">
        <v>0</v>
      </c>
      <c r="V113" s="226">
        <v>0</v>
      </c>
      <c r="W113" s="219">
        <v>0</v>
      </c>
      <c r="X113" s="226">
        <v>0</v>
      </c>
      <c r="Y113" s="219">
        <v>0</v>
      </c>
    </row>
    <row r="114" spans="1:25" ht="22.5" customHeight="1" x14ac:dyDescent="0.25">
      <c r="A114" s="184" t="s">
        <v>136</v>
      </c>
      <c r="B114" s="185" t="s">
        <v>21</v>
      </c>
      <c r="C114" s="186">
        <v>6</v>
      </c>
      <c r="D114" s="187" t="s">
        <v>172</v>
      </c>
      <c r="E114" s="188" t="s">
        <v>172</v>
      </c>
      <c r="F114" s="188" t="s">
        <v>172</v>
      </c>
      <c r="G114" s="189" t="s">
        <v>172</v>
      </c>
      <c r="H114" s="190" t="s">
        <v>172</v>
      </c>
      <c r="I114" s="190" t="s">
        <v>172</v>
      </c>
      <c r="J114" s="190" t="s">
        <v>172</v>
      </c>
      <c r="K114" s="191" t="s">
        <v>172</v>
      </c>
      <c r="L114" s="186">
        <v>6</v>
      </c>
      <c r="M114" s="190" t="s">
        <v>172</v>
      </c>
      <c r="N114" s="190" t="s">
        <v>172</v>
      </c>
      <c r="O114" s="190" t="s">
        <v>172</v>
      </c>
      <c r="P114" s="191" t="s">
        <v>172</v>
      </c>
      <c r="Q114" s="190" t="s">
        <v>172</v>
      </c>
      <c r="R114" s="190" t="s">
        <v>172</v>
      </c>
      <c r="S114" s="190" t="s">
        <v>172</v>
      </c>
      <c r="T114" s="191" t="s">
        <v>172</v>
      </c>
      <c r="U114" s="229">
        <v>9</v>
      </c>
      <c r="V114" s="250" t="s">
        <v>172</v>
      </c>
      <c r="W114" s="251" t="s">
        <v>172</v>
      </c>
      <c r="X114" s="250" t="s">
        <v>172</v>
      </c>
      <c r="Y114" s="251" t="s">
        <v>172</v>
      </c>
    </row>
    <row r="118" spans="1:25" ht="10.5" x14ac:dyDescent="0.25">
      <c r="A118" s="56"/>
      <c r="B118" s="12"/>
      <c r="C118" s="154"/>
      <c r="D118" s="154"/>
      <c r="E118" s="154"/>
      <c r="F118" s="154"/>
      <c r="G118" s="154"/>
      <c r="H118" s="57"/>
      <c r="I118" s="57"/>
      <c r="J118" s="57"/>
      <c r="K118" s="57"/>
      <c r="L118" s="154"/>
      <c r="M118" s="154"/>
      <c r="N118" s="154"/>
      <c r="O118" s="154"/>
      <c r="P118" s="154"/>
      <c r="Q118" s="57"/>
      <c r="R118" s="57"/>
      <c r="S118" s="57"/>
    </row>
    <row r="119" spans="1:25" ht="10.5" x14ac:dyDescent="0.25">
      <c r="A119" s="56"/>
      <c r="B119" s="12"/>
      <c r="C119" s="154"/>
      <c r="D119" s="154"/>
      <c r="E119" s="154"/>
      <c r="F119" s="154"/>
      <c r="G119" s="154"/>
      <c r="H119" s="57"/>
      <c r="I119" s="57"/>
      <c r="J119" s="57"/>
      <c r="K119" s="57"/>
      <c r="L119" s="154"/>
      <c r="M119" s="154"/>
      <c r="N119" s="154"/>
      <c r="O119" s="154"/>
      <c r="P119" s="154"/>
      <c r="Q119" s="57"/>
      <c r="R119" s="57"/>
      <c r="S119" s="57"/>
    </row>
    <row r="120" spans="1:25" ht="10.5" x14ac:dyDescent="0.25">
      <c r="A120" s="56"/>
      <c r="B120" s="12"/>
      <c r="C120" s="154"/>
      <c r="D120" s="154"/>
      <c r="E120" s="154"/>
      <c r="F120" s="154"/>
      <c r="G120" s="154"/>
      <c r="H120" s="57"/>
      <c r="I120" s="57"/>
      <c r="J120" s="57"/>
      <c r="K120" s="57"/>
      <c r="L120" s="154"/>
      <c r="M120" s="154"/>
      <c r="N120" s="154"/>
      <c r="O120" s="154"/>
      <c r="P120" s="154"/>
      <c r="Q120" s="57"/>
      <c r="R120" s="57"/>
      <c r="S120" s="57"/>
      <c r="T120" s="57"/>
    </row>
    <row r="121" spans="1:25" ht="10.5" x14ac:dyDescent="0.25">
      <c r="A121" s="56"/>
      <c r="B121" s="12"/>
      <c r="C121" s="154"/>
      <c r="D121" s="154"/>
      <c r="E121" s="154"/>
      <c r="F121" s="154"/>
      <c r="G121" s="154"/>
      <c r="H121" s="57"/>
      <c r="I121" s="57"/>
      <c r="J121" s="57"/>
      <c r="K121" s="57"/>
      <c r="L121" s="154"/>
      <c r="M121" s="154"/>
      <c r="N121" s="154"/>
      <c r="O121" s="154"/>
      <c r="P121" s="154"/>
      <c r="Q121" s="57"/>
      <c r="R121" s="57"/>
      <c r="S121" s="57"/>
      <c r="T121" s="57"/>
    </row>
    <row r="122" spans="1:25" ht="11.5" x14ac:dyDescent="0.25">
      <c r="A122" s="128" t="s">
        <v>175</v>
      </c>
      <c r="B122" s="12"/>
      <c r="C122" s="154"/>
      <c r="D122" s="154"/>
      <c r="E122" s="154"/>
      <c r="F122" s="154"/>
      <c r="G122" s="154"/>
      <c r="H122" s="57"/>
      <c r="I122" s="57"/>
      <c r="J122" s="57"/>
      <c r="K122" s="57"/>
      <c r="L122" s="154"/>
      <c r="M122" s="154"/>
      <c r="N122" s="154"/>
      <c r="O122" s="154"/>
      <c r="P122" s="154"/>
      <c r="Q122" s="57"/>
      <c r="R122" s="57"/>
      <c r="S122" s="57"/>
      <c r="T122" s="57"/>
    </row>
    <row r="123" spans="1:25" ht="10.5" x14ac:dyDescent="0.25">
      <c r="A123" s="56"/>
      <c r="B123" s="12"/>
      <c r="C123" s="154"/>
      <c r="D123" s="154"/>
      <c r="E123" s="154"/>
      <c r="F123" s="154"/>
      <c r="G123" s="154"/>
      <c r="H123" s="57"/>
      <c r="I123" s="57"/>
      <c r="J123" s="57"/>
      <c r="K123" s="57"/>
      <c r="L123" s="154"/>
      <c r="M123" s="154"/>
      <c r="N123" s="154"/>
      <c r="O123" s="154"/>
      <c r="P123" s="154"/>
      <c r="Q123" s="57"/>
      <c r="R123" s="57"/>
      <c r="S123" s="57"/>
      <c r="T123" s="57"/>
    </row>
    <row r="124" spans="1:25" ht="10.5" x14ac:dyDescent="0.25">
      <c r="A124" s="56"/>
      <c r="B124" s="12"/>
      <c r="C124" s="154"/>
      <c r="D124" s="154"/>
      <c r="E124" s="154"/>
      <c r="F124" s="154"/>
      <c r="G124" s="154"/>
      <c r="H124" s="57"/>
      <c r="I124" s="57"/>
      <c r="J124" s="57"/>
      <c r="K124" s="57"/>
      <c r="L124" s="154"/>
      <c r="M124" s="154"/>
      <c r="N124" s="154"/>
      <c r="O124" s="154"/>
      <c r="P124" s="154"/>
      <c r="Q124" s="57"/>
      <c r="R124" s="57"/>
      <c r="S124" s="57"/>
      <c r="T124" s="57"/>
    </row>
    <row r="125" spans="1:25" ht="10.5" x14ac:dyDescent="0.25">
      <c r="A125" s="56"/>
      <c r="B125" s="12"/>
      <c r="C125" s="154"/>
      <c r="D125" s="154"/>
      <c r="E125" s="154"/>
      <c r="F125" s="154"/>
      <c r="G125" s="154"/>
      <c r="H125" s="57"/>
      <c r="I125" s="57"/>
      <c r="J125" s="57"/>
      <c r="K125" s="57"/>
      <c r="L125" s="154"/>
      <c r="M125" s="154"/>
      <c r="N125" s="154"/>
      <c r="O125" s="154"/>
      <c r="P125" s="154"/>
      <c r="Q125" s="57"/>
      <c r="R125" s="57"/>
      <c r="S125" s="57"/>
      <c r="T125" s="57"/>
    </row>
    <row r="126" spans="1:25" ht="10.5" x14ac:dyDescent="0.25">
      <c r="A126" s="56"/>
      <c r="B126" s="12"/>
      <c r="C126" s="154"/>
      <c r="D126" s="154"/>
      <c r="E126" s="154"/>
      <c r="F126" s="154"/>
      <c r="G126" s="154"/>
      <c r="H126" s="57"/>
      <c r="I126" s="57"/>
      <c r="J126" s="57"/>
      <c r="K126" s="57"/>
      <c r="L126" s="154"/>
      <c r="M126" s="154"/>
      <c r="N126" s="154"/>
      <c r="O126" s="154"/>
      <c r="P126" s="154"/>
      <c r="Q126" s="57"/>
      <c r="R126" s="57"/>
      <c r="S126" s="57"/>
      <c r="T126" s="57"/>
    </row>
    <row r="127" spans="1:25" ht="10.5" x14ac:dyDescent="0.25">
      <c r="A127" s="56"/>
      <c r="B127" s="12"/>
      <c r="C127" s="154"/>
      <c r="D127" s="154"/>
      <c r="E127" s="154"/>
      <c r="F127" s="154"/>
      <c r="G127" s="154"/>
      <c r="H127" s="57"/>
      <c r="I127" s="57"/>
      <c r="J127" s="57"/>
      <c r="K127" s="57"/>
      <c r="L127" s="154"/>
      <c r="M127" s="154"/>
      <c r="N127" s="154"/>
      <c r="O127" s="154"/>
      <c r="P127" s="154"/>
      <c r="Q127" s="57"/>
      <c r="R127" s="57"/>
      <c r="S127" s="57"/>
      <c r="T127" s="57"/>
    </row>
    <row r="128" spans="1:25" ht="10.5" x14ac:dyDescent="0.25">
      <c r="A128" s="56"/>
      <c r="B128" s="12"/>
      <c r="C128" s="154"/>
      <c r="D128" s="154"/>
      <c r="E128" s="154"/>
      <c r="F128" s="154"/>
      <c r="G128" s="154"/>
      <c r="H128" s="57"/>
      <c r="I128" s="57"/>
      <c r="J128" s="57"/>
      <c r="K128" s="57"/>
      <c r="L128" s="154"/>
      <c r="M128" s="154"/>
      <c r="N128" s="154"/>
      <c r="O128" s="154"/>
      <c r="P128" s="154"/>
      <c r="Q128" s="57"/>
      <c r="R128" s="57"/>
      <c r="S128" s="57"/>
      <c r="T128" s="57"/>
    </row>
    <row r="129" spans="1:20" ht="10.5" x14ac:dyDescent="0.25">
      <c r="A129" s="56"/>
      <c r="B129" s="12"/>
      <c r="C129" s="154"/>
      <c r="D129" s="154"/>
      <c r="E129" s="154"/>
      <c r="F129" s="154"/>
      <c r="G129" s="154"/>
      <c r="H129" s="57"/>
      <c r="I129" s="57"/>
      <c r="J129" s="57"/>
      <c r="K129" s="57"/>
      <c r="L129" s="154"/>
      <c r="M129" s="154"/>
      <c r="N129" s="154"/>
      <c r="O129" s="154"/>
      <c r="P129" s="154"/>
      <c r="Q129" s="57"/>
      <c r="R129" s="57"/>
      <c r="S129" s="57"/>
      <c r="T129" s="57"/>
    </row>
    <row r="130" spans="1:20" x14ac:dyDescent="0.2">
      <c r="A130" s="26"/>
    </row>
    <row r="131" spans="1:20" x14ac:dyDescent="0.2">
      <c r="A131" s="26"/>
    </row>
    <row r="132" spans="1:20" x14ac:dyDescent="0.2">
      <c r="A132" s="26"/>
    </row>
    <row r="133" spans="1:20" x14ac:dyDescent="0.2">
      <c r="A133" s="26"/>
    </row>
    <row r="134" spans="1:20" x14ac:dyDescent="0.2">
      <c r="A134" s="26"/>
    </row>
    <row r="135" spans="1:20" x14ac:dyDescent="0.2">
      <c r="A135" s="26"/>
    </row>
    <row r="136" spans="1:20" x14ac:dyDescent="0.2">
      <c r="A136" s="26"/>
    </row>
    <row r="138" spans="1:20" ht="12.5" x14ac:dyDescent="0.25">
      <c r="Q138" s="28"/>
      <c r="R138" s="28"/>
      <c r="S138" s="28"/>
      <c r="T138" s="28"/>
    </row>
    <row r="139" spans="1:20" ht="12.5" x14ac:dyDescent="0.25">
      <c r="C139" s="178"/>
      <c r="D139" s="178"/>
      <c r="E139" s="178"/>
      <c r="F139" s="178"/>
      <c r="G139" s="178"/>
      <c r="H139" s="32"/>
      <c r="I139" s="28"/>
      <c r="J139" s="28"/>
      <c r="K139" s="28"/>
      <c r="L139" s="155"/>
      <c r="M139" s="155"/>
      <c r="N139" s="155"/>
      <c r="O139" s="155"/>
      <c r="P139" s="155"/>
    </row>
  </sheetData>
  <mergeCells count="20">
    <mergeCell ref="D4:J4"/>
    <mergeCell ref="L4:T4"/>
    <mergeCell ref="C5:K5"/>
    <mergeCell ref="H6:K6"/>
    <mergeCell ref="D6:G6"/>
    <mergeCell ref="M6:P6"/>
    <mergeCell ref="C6:C7"/>
    <mergeCell ref="L6:L7"/>
    <mergeCell ref="AK5:AK6"/>
    <mergeCell ref="AD5:AD6"/>
    <mergeCell ref="Z5:AC5"/>
    <mergeCell ref="AE5:AG5"/>
    <mergeCell ref="B5:B7"/>
    <mergeCell ref="L5:T5"/>
    <mergeCell ref="Q6:T6"/>
    <mergeCell ref="U6:U7"/>
    <mergeCell ref="V6:W6"/>
    <mergeCell ref="X6:Y6"/>
    <mergeCell ref="U5:Y5"/>
    <mergeCell ref="AH5:AJ5"/>
  </mergeCells>
  <phoneticPr fontId="0" type="noConversion"/>
  <hyperlinks>
    <hyperlink ref="Y2" location="Index!A1" tooltip="Return to Index Page" display="Back to index page" xr:uid="{00000000-0004-0000-0100-000000000000}"/>
  </hyperlinks>
  <pageMargins left="0.39370078740157483" right="0.39370078740157483" top="0.39370078740157483" bottom="0.39370078740157483" header="0.23622047244094491" footer="0.15748031496062992"/>
  <pageSetup paperSize="9" scale="57" fitToHeight="2" orientation="landscape" r:id="rId1"/>
  <headerFooter alignWithMargins="0"/>
  <rowBreaks count="1" manualBreakCount="1">
    <brk id="71" max="16383" man="1"/>
  </rowBreaks>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5">
    <pageSetUpPr fitToPage="1"/>
  </sheetPr>
  <dimension ref="A1:AB34"/>
  <sheetViews>
    <sheetView zoomScale="85" zoomScaleNormal="85" workbookViewId="0"/>
  </sheetViews>
  <sheetFormatPr defaultColWidth="9.33203125" defaultRowHeight="10" x14ac:dyDescent="0.2"/>
  <cols>
    <col min="1" max="1" width="4.77734375" style="104" customWidth="1"/>
    <col min="2" max="12" width="9.33203125" style="102"/>
    <col min="13" max="13" width="10.77734375" style="102" customWidth="1"/>
    <col min="14" max="15" width="9.33203125" style="102"/>
    <col min="16" max="16" width="12.44140625" style="102" bestFit="1" customWidth="1"/>
    <col min="17" max="17" width="10" style="102" bestFit="1" customWidth="1"/>
    <col min="18" max="18" width="11.44140625" style="102" bestFit="1" customWidth="1"/>
    <col min="19" max="16384" width="9.33203125" style="102"/>
  </cols>
  <sheetData>
    <row r="1" spans="2:28" ht="25.5" customHeight="1" x14ac:dyDescent="0.4">
      <c r="B1" s="115" t="s">
        <v>180</v>
      </c>
      <c r="Q1" s="36" t="s">
        <v>27</v>
      </c>
    </row>
    <row r="2" spans="2:28" ht="15" customHeight="1" x14ac:dyDescent="0.2">
      <c r="R2" s="104"/>
      <c r="S2" s="104"/>
      <c r="T2" s="104"/>
      <c r="U2" s="104"/>
      <c r="V2" s="104"/>
      <c r="W2" s="104"/>
      <c r="X2" s="104"/>
      <c r="Y2" s="104"/>
      <c r="Z2" s="104"/>
      <c r="AA2" s="104"/>
      <c r="AB2" s="104"/>
    </row>
    <row r="3" spans="2:28" ht="15" customHeight="1" x14ac:dyDescent="0.2">
      <c r="B3" s="109" t="s">
        <v>162</v>
      </c>
      <c r="C3" s="106"/>
      <c r="D3" s="106"/>
      <c r="R3" s="104"/>
      <c r="S3" s="104"/>
      <c r="T3" s="104"/>
      <c r="U3" s="104"/>
      <c r="V3" s="104"/>
      <c r="W3" s="104"/>
      <c r="X3" s="104"/>
      <c r="Y3" s="104"/>
      <c r="Z3" s="104"/>
      <c r="AA3" s="104"/>
      <c r="AB3" s="104"/>
    </row>
    <row r="4" spans="2:28" ht="15" customHeight="1" x14ac:dyDescent="0.25">
      <c r="B4" s="106"/>
      <c r="C4" s="106"/>
      <c r="D4" s="106"/>
      <c r="L4" s="92"/>
      <c r="M4" s="92">
        <v>1</v>
      </c>
      <c r="N4" s="92">
        <f>M4+1</f>
        <v>2</v>
      </c>
      <c r="O4" s="92" t="str">
        <f>VLOOKUP('Charts - Scotland'!M4,'Data lists'!A35:B44,2,FALSE)</f>
        <v>6-in-1</v>
      </c>
      <c r="P4" s="92" t="str">
        <f>VLOOKUP(O4,'Data lists'!B35:C44,2,FALSE)</f>
        <v>12 months of age</v>
      </c>
      <c r="Q4" s="92"/>
      <c r="R4" s="114"/>
      <c r="S4" s="99"/>
      <c r="T4" s="100"/>
      <c r="U4" s="100"/>
      <c r="V4" s="127"/>
      <c r="W4" s="97"/>
      <c r="X4" s="97"/>
      <c r="Y4" s="101"/>
      <c r="Z4" s="104"/>
      <c r="AA4" s="104"/>
      <c r="AB4" s="104"/>
    </row>
    <row r="5" spans="2:28" ht="49.5" customHeight="1" x14ac:dyDescent="0.2">
      <c r="B5" s="289" t="str">
        <f>CONCATENATE(O4," vaccine uptake rates by ",P4," by SIMD 2020v2 quintile, Scotland; 
Evaluation period: January to December 2022")</f>
        <v>6-in-1 vaccine uptake rates by 12 months of age by SIMD 2020v2 quintile, Scotland; 
Evaluation period: January to December 2022</v>
      </c>
      <c r="C5" s="289"/>
      <c r="D5" s="289"/>
      <c r="E5" s="289"/>
      <c r="F5" s="289"/>
      <c r="G5" s="289"/>
      <c r="H5" s="289"/>
      <c r="I5" s="289"/>
      <c r="J5" s="289"/>
      <c r="K5" s="289"/>
      <c r="L5" s="289"/>
      <c r="M5" s="289"/>
      <c r="T5" s="104"/>
      <c r="U5" s="104"/>
      <c r="V5" s="121" t="s">
        <v>167</v>
      </c>
      <c r="W5" s="125"/>
      <c r="X5" s="104"/>
      <c r="Y5" s="104"/>
      <c r="Z5" s="104"/>
      <c r="AA5" s="104"/>
      <c r="AB5" s="104"/>
    </row>
    <row r="6" spans="2:28" x14ac:dyDescent="0.2">
      <c r="R6" s="104"/>
      <c r="S6" s="104"/>
      <c r="T6" s="104"/>
      <c r="U6" s="104"/>
      <c r="V6" s="92">
        <v>2</v>
      </c>
      <c r="X6" s="104"/>
      <c r="Y6" s="104"/>
      <c r="Z6" s="104"/>
      <c r="AA6" s="104"/>
      <c r="AB6" s="104"/>
    </row>
    <row r="7" spans="2:28" x14ac:dyDescent="0.2">
      <c r="R7" s="104"/>
      <c r="S7" s="104"/>
      <c r="T7" s="104"/>
      <c r="U7" s="104"/>
      <c r="V7" s="120">
        <v>3</v>
      </c>
      <c r="W7" s="104"/>
      <c r="X7" s="104"/>
      <c r="Y7" s="104"/>
      <c r="Z7" s="104"/>
      <c r="AA7" s="104"/>
      <c r="AB7" s="104"/>
    </row>
    <row r="8" spans="2:28" x14ac:dyDescent="0.2">
      <c r="V8" s="120">
        <v>4</v>
      </c>
      <c r="W8" s="104"/>
    </row>
    <row r="9" spans="2:28" ht="40" x14ac:dyDescent="0.2">
      <c r="N9" s="144"/>
      <c r="V9" s="119" t="s">
        <v>166</v>
      </c>
      <c r="W9" s="124"/>
    </row>
    <row r="10" spans="2:28" x14ac:dyDescent="0.2">
      <c r="V10" s="92"/>
    </row>
    <row r="11" spans="2:28" ht="14" x14ac:dyDescent="0.3">
      <c r="O11" s="288" t="s">
        <v>28</v>
      </c>
      <c r="P11" s="288"/>
      <c r="Q11" s="181"/>
    </row>
    <row r="12" spans="2:28" ht="12.5" x14ac:dyDescent="0.25">
      <c r="O12" s="111" t="s">
        <v>160</v>
      </c>
      <c r="P12" s="196" t="str">
        <f>O4</f>
        <v>6-in-1</v>
      </c>
      <c r="Q12" s="180" t="s">
        <v>3</v>
      </c>
    </row>
    <row r="13" spans="2:28" ht="12.5" x14ac:dyDescent="0.25">
      <c r="E13" s="103"/>
      <c r="O13" s="112">
        <v>1</v>
      </c>
      <c r="P13" s="113">
        <f>VLOOKUP(CONCATENATE("M",O13),Lookup!D3:N82,$N$4,FALSE)</f>
        <v>93.4</v>
      </c>
      <c r="Q13" s="179">
        <f>VLOOKUP(CONCATENATE("M","T"),Lookup!$D$8:$N$83,$N$4,FALSE)</f>
        <v>95.7</v>
      </c>
    </row>
    <row r="14" spans="2:28" ht="12.5" x14ac:dyDescent="0.25">
      <c r="O14" s="112">
        <v>2</v>
      </c>
      <c r="P14" s="113">
        <f>VLOOKUP(CONCATENATE("M",O14),Lookup!D3:N82,$N$4,FALSE)</f>
        <v>94.9</v>
      </c>
      <c r="Q14" s="179">
        <f>VLOOKUP(CONCATENATE("M","T"),Lookup!$D$8:$N$83,$N$4,FALSE)</f>
        <v>95.7</v>
      </c>
    </row>
    <row r="15" spans="2:28" ht="12.5" x14ac:dyDescent="0.25">
      <c r="O15" s="112">
        <v>3</v>
      </c>
      <c r="P15" s="113">
        <f>VLOOKUP(CONCATENATE("M",O15),Lookup!D3:N82,$N$4,FALSE)</f>
        <v>96.1</v>
      </c>
      <c r="Q15" s="179">
        <f>VLOOKUP(CONCATENATE("M","T"),Lookup!$D$8:$N$83,$N$4,FALSE)</f>
        <v>95.7</v>
      </c>
    </row>
    <row r="16" spans="2:28" ht="12.5" x14ac:dyDescent="0.25">
      <c r="O16" s="112">
        <v>4</v>
      </c>
      <c r="P16" s="113">
        <f>VLOOKUP(CONCATENATE("M",O16),Lookup!D3:N82,$N$4,FALSE)</f>
        <v>96.9</v>
      </c>
      <c r="Q16" s="179">
        <f>VLOOKUP(CONCATENATE("M","T"),Lookup!$D$8:$N$83,$N$4,FALSE)</f>
        <v>95.7</v>
      </c>
    </row>
    <row r="17" spans="2:17" ht="12.5" x14ac:dyDescent="0.25">
      <c r="O17" s="112">
        <v>5</v>
      </c>
      <c r="P17" s="113">
        <f>VLOOKUP(CONCATENATE("M",O17),Lookup!D3:N82,$N$4,FALSE)</f>
        <v>97.8</v>
      </c>
      <c r="Q17" s="179">
        <f>VLOOKUP(CONCATENATE("M","T"),Lookup!$D$8:$N$83,$N$4,FALSE)</f>
        <v>95.7</v>
      </c>
    </row>
    <row r="18" spans="2:17" ht="12.5" x14ac:dyDescent="0.25">
      <c r="O18" s="182" t="s">
        <v>3</v>
      </c>
      <c r="P18" s="183">
        <f>Q13</f>
        <v>95.7</v>
      </c>
    </row>
    <row r="21" spans="2:17" ht="14" x14ac:dyDescent="0.3">
      <c r="O21" s="288"/>
      <c r="P21" s="288"/>
      <c r="Q21" s="288"/>
    </row>
    <row r="22" spans="2:17" ht="14" x14ac:dyDescent="0.3">
      <c r="O22" s="181"/>
      <c r="P22" s="181"/>
      <c r="Q22" s="181"/>
    </row>
    <row r="23" spans="2:17" ht="14" x14ac:dyDescent="0.3">
      <c r="O23" s="288"/>
      <c r="P23" s="288"/>
      <c r="Q23" s="288"/>
    </row>
    <row r="24" spans="2:17" ht="14" x14ac:dyDescent="0.3">
      <c r="O24" s="288"/>
      <c r="P24" s="288"/>
      <c r="Q24" s="288"/>
    </row>
    <row r="25" spans="2:17" ht="14" x14ac:dyDescent="0.3">
      <c r="O25" s="288"/>
      <c r="P25" s="288"/>
      <c r="Q25" s="288"/>
    </row>
    <row r="26" spans="2:17" ht="14" x14ac:dyDescent="0.3">
      <c r="O26" s="288"/>
      <c r="P26" s="288"/>
      <c r="Q26" s="288"/>
    </row>
    <row r="27" spans="2:17" ht="14" x14ac:dyDescent="0.3">
      <c r="O27" s="288"/>
      <c r="P27" s="288"/>
      <c r="Q27" s="288"/>
    </row>
    <row r="28" spans="2:17" ht="14" x14ac:dyDescent="0.3">
      <c r="O28" s="288"/>
      <c r="P28" s="288"/>
      <c r="Q28" s="288"/>
    </row>
    <row r="29" spans="2:17" ht="14" x14ac:dyDescent="0.3">
      <c r="O29" s="288"/>
      <c r="P29" s="288"/>
      <c r="Q29" s="288"/>
    </row>
    <row r="30" spans="2:17" ht="14" x14ac:dyDescent="0.3">
      <c r="O30" s="288"/>
      <c r="P30" s="288"/>
      <c r="Q30" s="288"/>
    </row>
    <row r="32" spans="2:17" ht="11.5" x14ac:dyDescent="0.25">
      <c r="B32" s="116" t="s">
        <v>191</v>
      </c>
      <c r="C32" s="116"/>
      <c r="D32" s="104"/>
      <c r="E32" s="104"/>
      <c r="F32" s="104"/>
      <c r="G32" s="104"/>
      <c r="H32" s="104"/>
      <c r="I32" s="104"/>
      <c r="J32" s="104"/>
      <c r="K32" s="104"/>
      <c r="L32" s="104"/>
    </row>
    <row r="33" spans="2:12" ht="11.5" x14ac:dyDescent="0.25">
      <c r="B33" s="117" t="s">
        <v>181</v>
      </c>
      <c r="C33" s="116"/>
      <c r="D33" s="104"/>
      <c r="E33" s="104"/>
      <c r="F33" s="104"/>
      <c r="G33" s="104"/>
      <c r="H33" s="104"/>
      <c r="I33" s="104"/>
      <c r="J33" s="104"/>
      <c r="K33" s="104"/>
      <c r="L33" s="104"/>
    </row>
    <row r="34" spans="2:12" x14ac:dyDescent="0.2">
      <c r="B34" s="104"/>
      <c r="C34" s="104"/>
      <c r="D34" s="104"/>
      <c r="E34" s="104"/>
      <c r="F34" s="104"/>
      <c r="G34" s="104"/>
      <c r="H34" s="104"/>
      <c r="I34" s="104"/>
      <c r="J34" s="104"/>
      <c r="K34" s="104"/>
      <c r="L34" s="104"/>
    </row>
  </sheetData>
  <mergeCells count="11">
    <mergeCell ref="O29:Q29"/>
    <mergeCell ref="O30:Q30"/>
    <mergeCell ref="B5:M5"/>
    <mergeCell ref="O21:Q21"/>
    <mergeCell ref="O23:Q23"/>
    <mergeCell ref="O24:Q24"/>
    <mergeCell ref="O25:Q25"/>
    <mergeCell ref="O26:Q26"/>
    <mergeCell ref="O27:Q27"/>
    <mergeCell ref="O28:Q28"/>
    <mergeCell ref="O11:P11"/>
  </mergeCells>
  <hyperlinks>
    <hyperlink ref="Q1" location="Index!A1" tooltip="Return to Index Page" display="Back to index page" xr:uid="{00000000-0004-0000-0200-000000000000}"/>
  </hyperlinks>
  <pageMargins left="0.70866141732283472" right="0.70866141732283472" top="0.74803149606299213" bottom="0.74803149606299213" header="0.31496062992125984" footer="0.31496062992125984"/>
  <pageSetup paperSize="9" scale="88"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20481" r:id="rId4" name="Drop Down 1">
              <controlPr defaultSize="0" autoLine="0" autoPict="0">
                <anchor moveWithCells="1">
                  <from>
                    <xdr:col>3</xdr:col>
                    <xdr:colOff>209550</xdr:colOff>
                    <xdr:row>1</xdr:row>
                    <xdr:rowOff>171450</xdr:rowOff>
                  </from>
                  <to>
                    <xdr:col>6</xdr:col>
                    <xdr:colOff>165100</xdr:colOff>
                    <xdr:row>3</xdr:row>
                    <xdr:rowOff>31750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6">
    <pageSetUpPr fitToPage="1"/>
  </sheetPr>
  <dimension ref="A1:T38"/>
  <sheetViews>
    <sheetView zoomScaleNormal="100" workbookViewId="0"/>
  </sheetViews>
  <sheetFormatPr defaultColWidth="9.33203125" defaultRowHeight="10" x14ac:dyDescent="0.2"/>
  <cols>
    <col min="1" max="1" width="4.77734375" style="104" customWidth="1"/>
    <col min="2" max="8" width="9.33203125" style="102"/>
    <col min="9" max="9" width="13.44140625" style="102" bestFit="1" customWidth="1"/>
    <col min="10" max="14" width="9.33203125" style="102"/>
    <col min="15" max="15" width="16.33203125" style="102" customWidth="1"/>
    <col min="16" max="16384" width="9.33203125" style="102"/>
  </cols>
  <sheetData>
    <row r="1" spans="1:20" ht="25.5" customHeight="1" x14ac:dyDescent="0.4">
      <c r="B1" s="294" t="s">
        <v>182</v>
      </c>
      <c r="C1" s="294"/>
      <c r="D1" s="294"/>
      <c r="E1" s="294"/>
      <c r="F1" s="294"/>
      <c r="G1" s="294"/>
      <c r="H1" s="294"/>
      <c r="I1" s="294"/>
      <c r="J1" s="294"/>
      <c r="K1" s="294"/>
      <c r="L1" s="294"/>
      <c r="M1" s="294"/>
      <c r="P1" s="36" t="s">
        <v>27</v>
      </c>
    </row>
    <row r="2" spans="1:20" ht="15" customHeight="1" x14ac:dyDescent="0.2">
      <c r="N2" s="92"/>
      <c r="O2" s="92"/>
      <c r="P2" s="92"/>
      <c r="Q2" s="92"/>
      <c r="R2" s="92"/>
      <c r="S2" s="92"/>
      <c r="T2" s="92"/>
    </row>
    <row r="3" spans="1:20" ht="15" customHeight="1" x14ac:dyDescent="0.35">
      <c r="B3" s="108" t="s">
        <v>163</v>
      </c>
      <c r="G3" s="92">
        <v>1</v>
      </c>
      <c r="H3" s="92" t="str">
        <f>VLOOKUP(G3,'Data lists'!A45:D58,3,FALSE)</f>
        <v>A</v>
      </c>
      <c r="I3" s="108" t="s">
        <v>162</v>
      </c>
      <c r="N3" s="92">
        <v>1</v>
      </c>
      <c r="O3" s="92">
        <f>N3+1</f>
        <v>2</v>
      </c>
      <c r="P3" s="92"/>
      <c r="Q3" s="92" t="str">
        <f>VLOOKUP(O12,'Data lists'!B35:C44,2,FALSE)</f>
        <v>12 months of age</v>
      </c>
      <c r="R3" s="92"/>
      <c r="S3" s="92"/>
      <c r="T3" s="92"/>
    </row>
    <row r="4" spans="1:20" ht="15" customHeight="1" x14ac:dyDescent="0.2"/>
    <row r="5" spans="1:20" ht="49.5" customHeight="1" x14ac:dyDescent="0.35">
      <c r="A5" s="290" t="str">
        <f>CONCATENATE(O12," vaccine uptake rates by ", Q3," by SIMD 2020v2 quintile in ",O10,",
Evaluation period: January to December 2022")</f>
        <v>6-in-1 vaccine uptake rates by 12 months of age by SIMD 2020v2 quintile in NHS Ayrshire &amp; Arran,
Evaluation period: January to December 2022</v>
      </c>
      <c r="B5" s="290"/>
      <c r="C5" s="290"/>
      <c r="D5" s="290"/>
      <c r="E5" s="290"/>
      <c r="F5" s="290"/>
      <c r="G5" s="290"/>
      <c r="H5" s="290"/>
      <c r="I5" s="290"/>
      <c r="J5" s="290"/>
      <c r="K5" s="290"/>
      <c r="L5" s="290"/>
      <c r="M5" s="290"/>
      <c r="N5" s="290"/>
    </row>
    <row r="9" spans="1:20" ht="13" x14ac:dyDescent="0.3">
      <c r="O9" s="293" t="s">
        <v>28</v>
      </c>
      <c r="P9" s="293"/>
    </row>
    <row r="10" spans="1:20" x14ac:dyDescent="0.2">
      <c r="O10" s="291" t="str">
        <f>VLOOKUP(G3,'Data lists'!$A$45:$C$58,2,FALSE)</f>
        <v>NHS Ayrshire &amp; Arran</v>
      </c>
    </row>
    <row r="11" spans="1:20" ht="10.5" x14ac:dyDescent="0.25">
      <c r="N11" s="107"/>
      <c r="O11" s="292"/>
      <c r="P11" s="98" t="s">
        <v>3</v>
      </c>
    </row>
    <row r="12" spans="1:20" ht="10.5" x14ac:dyDescent="0.25">
      <c r="N12" s="110" t="s">
        <v>18</v>
      </c>
      <c r="O12" s="98" t="str">
        <f>VLOOKUP(N3,'Data lists'!A35:$B$44,2,FALSE)</f>
        <v>6-in-1</v>
      </c>
      <c r="P12" s="98" t="str">
        <f>O12</f>
        <v>6-in-1</v>
      </c>
    </row>
    <row r="13" spans="1:20" ht="10.5" x14ac:dyDescent="0.25">
      <c r="N13" s="107">
        <v>1</v>
      </c>
      <c r="O13" s="122">
        <f>VLOOKUP(CONCATENATE('Charts - NHS Board'!$H$3,'Charts - NHS Board'!N13),Lookup!$D$3:$N$78,'Charts - NHS Board'!$O$3,FALSE)</f>
        <v>93.9</v>
      </c>
      <c r="P13" s="122">
        <f>VLOOKUP(CONCATENATE("M",N13),Lookup!$D$3:$N$78,'Charts - NHS Board'!$O$3,FALSE)</f>
        <v>93.4</v>
      </c>
    </row>
    <row r="14" spans="1:20" ht="10.5" x14ac:dyDescent="0.25">
      <c r="N14" s="107">
        <v>2</v>
      </c>
      <c r="O14" s="122">
        <f>VLOOKUP(CONCATENATE('Charts - NHS Board'!$H$3,'Charts - NHS Board'!N14),Lookup!$D$3:$N$78,'Charts - NHS Board'!$O$3,FALSE)</f>
        <v>96.2</v>
      </c>
      <c r="P14" s="122">
        <f>VLOOKUP(CONCATENATE("M",N14),Lookup!$D$3:$N$78,'Charts - NHS Board'!$O$3,FALSE)</f>
        <v>94.9</v>
      </c>
    </row>
    <row r="15" spans="1:20" ht="10.5" x14ac:dyDescent="0.25">
      <c r="N15" s="107">
        <v>3</v>
      </c>
      <c r="O15" s="122">
        <f>VLOOKUP(CONCATENATE('Charts - NHS Board'!$H$3,'Charts - NHS Board'!N15),Lookup!$D$3:$N$78,'Charts - NHS Board'!$O$3,FALSE)</f>
        <v>98.4</v>
      </c>
      <c r="P15" s="122">
        <f>VLOOKUP(CONCATENATE("M",N15),Lookup!$D$3:$N$78,'Charts - NHS Board'!$O$3,FALSE)</f>
        <v>96.1</v>
      </c>
    </row>
    <row r="16" spans="1:20" ht="10.5" x14ac:dyDescent="0.25">
      <c r="N16" s="107">
        <v>4</v>
      </c>
      <c r="O16" s="122">
        <f>VLOOKUP(CONCATENATE('Charts - NHS Board'!$H$3,'Charts - NHS Board'!N16),Lookup!$D$3:$N$78,'Charts - NHS Board'!$O$3,FALSE)</f>
        <v>96.4</v>
      </c>
      <c r="P16" s="122">
        <f>VLOOKUP(CONCATENATE("M",N16),Lookup!$D$3:$N$78,'Charts - NHS Board'!$O$3,FALSE)</f>
        <v>96.9</v>
      </c>
    </row>
    <row r="17" spans="14:16" ht="10.5" x14ac:dyDescent="0.25">
      <c r="N17" s="107">
        <v>5</v>
      </c>
      <c r="O17" s="122">
        <f>VLOOKUP(CONCATENATE('Charts - NHS Board'!$H$3,'Charts - NHS Board'!N17),Lookup!$D$3:$N$78,'Charts - NHS Board'!$O$3,FALSE)</f>
        <v>97.5</v>
      </c>
      <c r="P17" s="122">
        <f>VLOOKUP(CONCATENATE("M",N17),Lookup!$D$3:$N$78,'Charts - NHS Board'!$O$3,FALSE)</f>
        <v>97.8</v>
      </c>
    </row>
    <row r="35" spans="2:3" ht="11.5" x14ac:dyDescent="0.25">
      <c r="B35" s="116" t="s">
        <v>191</v>
      </c>
      <c r="C35" s="116"/>
    </row>
    <row r="36" spans="2:3" ht="11.5" x14ac:dyDescent="0.25">
      <c r="B36" s="117" t="s">
        <v>181</v>
      </c>
      <c r="C36" s="116"/>
    </row>
    <row r="37" spans="2:3" ht="4.5" customHeight="1" x14ac:dyDescent="0.25">
      <c r="B37" s="117"/>
      <c r="C37" s="116"/>
    </row>
    <row r="38" spans="2:3" ht="11.5" x14ac:dyDescent="0.25">
      <c r="B38" s="128" t="s">
        <v>175</v>
      </c>
    </row>
  </sheetData>
  <sortState xmlns:xlrd2="http://schemas.microsoft.com/office/spreadsheetml/2017/richdata2" ref="N13:P17">
    <sortCondition ref="N13:N17"/>
  </sortState>
  <mergeCells count="4">
    <mergeCell ref="A5:N5"/>
    <mergeCell ref="O10:O11"/>
    <mergeCell ref="O9:P9"/>
    <mergeCell ref="B1:M1"/>
  </mergeCells>
  <hyperlinks>
    <hyperlink ref="P1" location="Index!A1" tooltip="Return to Index Page" display="Back to index page" xr:uid="{00000000-0004-0000-0300-000000000000}"/>
  </hyperlinks>
  <pageMargins left="0.70866141732283472" right="0.70866141732283472" top="0.74803149606299213" bottom="0.74803149606299213" header="0.31496062992125984" footer="0.31496062992125984"/>
  <pageSetup paperSize="9" scale="95"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22529" r:id="rId4" name="Drop Down 1">
              <controlPr defaultSize="0" autoLine="0" autoPict="0">
                <anchor moveWithCells="1">
                  <from>
                    <xdr:col>3</xdr:col>
                    <xdr:colOff>342900</xdr:colOff>
                    <xdr:row>1</xdr:row>
                    <xdr:rowOff>152400</xdr:rowOff>
                  </from>
                  <to>
                    <xdr:col>6</xdr:col>
                    <xdr:colOff>508000</xdr:colOff>
                    <xdr:row>3</xdr:row>
                    <xdr:rowOff>0</xdr:rowOff>
                  </to>
                </anchor>
              </controlPr>
            </control>
          </mc:Choice>
        </mc:AlternateContent>
        <mc:AlternateContent xmlns:mc="http://schemas.openxmlformats.org/markup-compatibility/2006">
          <mc:Choice Requires="x14">
            <control shapeId="22530" r:id="rId5" name="Drop Down 2">
              <controlPr defaultSize="0" autoLine="0" autoPict="0">
                <anchor moveWithCells="1">
                  <from>
                    <xdr:col>9</xdr:col>
                    <xdr:colOff>374650</xdr:colOff>
                    <xdr:row>1</xdr:row>
                    <xdr:rowOff>165100</xdr:rowOff>
                  </from>
                  <to>
                    <xdr:col>12</xdr:col>
                    <xdr:colOff>342900</xdr:colOff>
                    <xdr:row>3</xdr:row>
                    <xdr:rowOff>12700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4">
    <pageSetUpPr fitToPage="1"/>
  </sheetPr>
  <dimension ref="A1:AI46"/>
  <sheetViews>
    <sheetView zoomScale="85" zoomScaleNormal="85" workbookViewId="0"/>
  </sheetViews>
  <sheetFormatPr defaultColWidth="9.33203125" defaultRowHeight="10" x14ac:dyDescent="0.2"/>
  <cols>
    <col min="1" max="16" width="9.77734375" style="76" customWidth="1"/>
    <col min="17" max="17" width="8.109375" style="76" customWidth="1"/>
    <col min="18" max="18" width="9.44140625" style="78" bestFit="1" customWidth="1"/>
    <col min="19" max="19" width="14.77734375" style="79" bestFit="1" customWidth="1"/>
    <col min="20" max="20" width="14.6640625" style="79" bestFit="1" customWidth="1"/>
    <col min="21" max="21" width="4.6640625" style="79" customWidth="1"/>
    <col min="22" max="22" width="7.77734375" style="79" customWidth="1"/>
    <col min="23" max="23" width="14.6640625" style="79" bestFit="1" customWidth="1"/>
    <col min="24" max="24" width="4.6640625" style="79" customWidth="1"/>
    <col min="25" max="25" width="11.44140625" style="79" bestFit="1" customWidth="1"/>
    <col min="26" max="26" width="14.6640625" style="79" bestFit="1" customWidth="1"/>
    <col min="27" max="27" width="5.6640625" style="79" customWidth="1"/>
    <col min="28" max="28" width="7.77734375" style="79" customWidth="1"/>
    <col min="29" max="29" width="14.6640625" style="76" bestFit="1" customWidth="1"/>
    <col min="30" max="30" width="5.6640625" style="79" customWidth="1"/>
    <col min="31" max="31" width="9.77734375" style="79" bestFit="1" customWidth="1"/>
    <col min="32" max="32" width="11.77734375" style="76" bestFit="1" customWidth="1"/>
    <col min="33" max="33" width="5.77734375" style="79" customWidth="1"/>
    <col min="34" max="34" width="7.77734375" style="79" customWidth="1"/>
    <col min="35" max="35" width="11.77734375" style="76" bestFit="1" customWidth="1"/>
    <col min="36" max="36" width="5.77734375" style="76" customWidth="1"/>
    <col min="37" max="37" width="9.77734375" style="76" bestFit="1" customWidth="1"/>
    <col min="38" max="38" width="11.77734375" style="76" bestFit="1" customWidth="1"/>
    <col min="39" max="39" width="5.77734375" style="76" customWidth="1"/>
    <col min="40" max="40" width="9.33203125" style="76"/>
    <col min="41" max="41" width="11.77734375" style="76" bestFit="1" customWidth="1"/>
    <col min="42" max="16384" width="9.33203125" style="76"/>
  </cols>
  <sheetData>
    <row r="1" spans="1:34" ht="23.25" customHeight="1" x14ac:dyDescent="0.2">
      <c r="A1" s="75" t="s">
        <v>3</v>
      </c>
      <c r="P1" s="77" t="s">
        <v>27</v>
      </c>
    </row>
    <row r="3" spans="1:34" ht="13" x14ac:dyDescent="0.3">
      <c r="A3" s="80" t="s">
        <v>141</v>
      </c>
    </row>
    <row r="4" spans="1:34" ht="13" x14ac:dyDescent="0.3">
      <c r="A4" s="80" t="s">
        <v>142</v>
      </c>
    </row>
    <row r="5" spans="1:34" ht="13" x14ac:dyDescent="0.3">
      <c r="A5" s="80" t="s">
        <v>140</v>
      </c>
    </row>
    <row r="6" spans="1:34" ht="13" x14ac:dyDescent="0.3">
      <c r="A6" s="80"/>
    </row>
    <row r="7" spans="1:34" ht="10.5" x14ac:dyDescent="0.25">
      <c r="A7" s="81"/>
    </row>
    <row r="8" spans="1:34" ht="10.5" x14ac:dyDescent="0.25">
      <c r="R8" s="82" t="s">
        <v>28</v>
      </c>
    </row>
    <row r="10" spans="1:34" ht="10.5" x14ac:dyDescent="0.25">
      <c r="R10" s="82" t="s">
        <v>18</v>
      </c>
      <c r="S10" s="83" t="s">
        <v>135</v>
      </c>
      <c r="T10" s="83" t="s">
        <v>31</v>
      </c>
      <c r="U10" s="84"/>
      <c r="V10" s="83" t="s">
        <v>1</v>
      </c>
      <c r="W10" s="83" t="s">
        <v>31</v>
      </c>
      <c r="X10" s="84"/>
      <c r="Y10" s="83" t="s">
        <v>32</v>
      </c>
      <c r="Z10" s="83" t="s">
        <v>31</v>
      </c>
      <c r="AA10" s="84"/>
      <c r="AB10" s="83" t="s">
        <v>29</v>
      </c>
      <c r="AC10" s="83" t="s">
        <v>31</v>
      </c>
      <c r="AD10" s="84"/>
    </row>
    <row r="11" spans="1:34" x14ac:dyDescent="0.2">
      <c r="R11" s="85">
        <v>5</v>
      </c>
      <c r="S11" s="86">
        <f>Data!H10</f>
        <v>93.4</v>
      </c>
      <c r="T11" s="79">
        <f>Data!$H$9</f>
        <v>95.7</v>
      </c>
      <c r="V11" s="86">
        <f>Data!I10</f>
        <v>94.2</v>
      </c>
      <c r="W11" s="87">
        <f>Data!$I$9</f>
        <v>95.8</v>
      </c>
      <c r="Y11" s="87">
        <f>Data!J10</f>
        <v>90.4</v>
      </c>
      <c r="Z11" s="87">
        <f>Data!$J$9</f>
        <v>93.1</v>
      </c>
      <c r="AA11" s="87"/>
      <c r="AB11" s="86">
        <f>Data!Q10</f>
        <v>91.2</v>
      </c>
      <c r="AC11" s="87">
        <f>Data!$Q$9</f>
        <v>93.9</v>
      </c>
      <c r="AD11" s="87"/>
    </row>
    <row r="12" spans="1:34" x14ac:dyDescent="0.2">
      <c r="R12" s="85">
        <v>4</v>
      </c>
      <c r="S12" s="86">
        <f>Data!H11</f>
        <v>94.9</v>
      </c>
      <c r="T12" s="79">
        <f>Data!$H$9</f>
        <v>95.7</v>
      </c>
      <c r="V12" s="86">
        <f>Data!I11</f>
        <v>95.3</v>
      </c>
      <c r="W12" s="87">
        <f>Data!$I$9</f>
        <v>95.8</v>
      </c>
      <c r="Y12" s="87">
        <f>Data!J11</f>
        <v>91.9</v>
      </c>
      <c r="Z12" s="87">
        <f>Data!$J$9</f>
        <v>93.1</v>
      </c>
      <c r="AA12" s="87"/>
      <c r="AB12" s="86">
        <f>Data!Q11</f>
        <v>92.6</v>
      </c>
      <c r="AC12" s="87">
        <f>Data!$Q$9</f>
        <v>93.9</v>
      </c>
      <c r="AD12" s="87"/>
    </row>
    <row r="13" spans="1:34" x14ac:dyDescent="0.2">
      <c r="R13" s="85">
        <v>3</v>
      </c>
      <c r="S13" s="86">
        <f>Data!H12</f>
        <v>96.1</v>
      </c>
      <c r="T13" s="79">
        <f>Data!$H$9</f>
        <v>95.7</v>
      </c>
      <c r="V13" s="86">
        <f>Data!I12</f>
        <v>96.1</v>
      </c>
      <c r="W13" s="87">
        <f>Data!$I$9</f>
        <v>95.8</v>
      </c>
      <c r="Y13" s="87">
        <f>Data!J12</f>
        <v>93.7</v>
      </c>
      <c r="Z13" s="87">
        <f>Data!$J$9</f>
        <v>93.1</v>
      </c>
      <c r="AA13" s="87"/>
      <c r="AB13" s="86">
        <f>Data!Q12</f>
        <v>93.8</v>
      </c>
      <c r="AC13" s="87">
        <f>Data!$Q$9</f>
        <v>93.9</v>
      </c>
      <c r="AD13" s="87"/>
    </row>
    <row r="14" spans="1:34" x14ac:dyDescent="0.2">
      <c r="R14" s="85">
        <v>2</v>
      </c>
      <c r="S14" s="86">
        <f>Data!H13</f>
        <v>96.9</v>
      </c>
      <c r="T14" s="79">
        <f>Data!$H$9</f>
        <v>95.7</v>
      </c>
      <c r="V14" s="86">
        <f>Data!I13</f>
        <v>96.5</v>
      </c>
      <c r="W14" s="87">
        <f>Data!$I$9</f>
        <v>95.8</v>
      </c>
      <c r="Y14" s="87">
        <f>Data!J13</f>
        <v>94.5</v>
      </c>
      <c r="Z14" s="87">
        <f>Data!$J$9</f>
        <v>93.1</v>
      </c>
      <c r="AA14" s="87"/>
      <c r="AB14" s="86">
        <f>Data!Q13</f>
        <v>95.8</v>
      </c>
      <c r="AC14" s="87">
        <f>Data!$Q$9</f>
        <v>93.9</v>
      </c>
      <c r="AD14" s="87"/>
    </row>
    <row r="15" spans="1:34" x14ac:dyDescent="0.2">
      <c r="R15" s="85">
        <v>1</v>
      </c>
      <c r="S15" s="86">
        <f>Data!H14</f>
        <v>97.8</v>
      </c>
      <c r="T15" s="79">
        <f>Data!$H$9</f>
        <v>95.7</v>
      </c>
      <c r="V15" s="86">
        <f>Data!I14</f>
        <v>97</v>
      </c>
      <c r="W15" s="87">
        <f>Data!$I$9</f>
        <v>95.8</v>
      </c>
      <c r="Y15" s="87">
        <f>Data!J14</f>
        <v>95.6</v>
      </c>
      <c r="Z15" s="87">
        <f>Data!$J$9</f>
        <v>93.1</v>
      </c>
      <c r="AA15" s="87"/>
      <c r="AB15" s="86">
        <f>Data!Q14</f>
        <v>96.4</v>
      </c>
      <c r="AC15" s="87">
        <f>Data!$Q$9</f>
        <v>93.9</v>
      </c>
      <c r="AD15" s="87"/>
    </row>
    <row r="16" spans="1:34" x14ac:dyDescent="0.2">
      <c r="R16" s="76"/>
      <c r="S16" s="76"/>
      <c r="T16" s="76"/>
      <c r="U16" s="76"/>
      <c r="V16" s="76"/>
      <c r="W16" s="76"/>
      <c r="X16" s="76"/>
      <c r="Y16" s="76"/>
      <c r="Z16" s="76"/>
      <c r="AA16" s="76"/>
      <c r="AB16" s="76"/>
      <c r="AD16" s="76"/>
      <c r="AE16" s="76"/>
      <c r="AG16" s="76"/>
      <c r="AH16" s="76"/>
    </row>
    <row r="17" spans="17:35" ht="10.5" x14ac:dyDescent="0.25">
      <c r="R17" s="82" t="s">
        <v>18</v>
      </c>
      <c r="S17" s="83" t="s">
        <v>36</v>
      </c>
      <c r="T17" s="83" t="s">
        <v>31</v>
      </c>
      <c r="U17" s="84"/>
      <c r="V17" s="83" t="s">
        <v>35</v>
      </c>
      <c r="W17" s="83" t="s">
        <v>31</v>
      </c>
      <c r="X17" s="76"/>
      <c r="Y17" s="83" t="s">
        <v>138</v>
      </c>
      <c r="Z17" s="83" t="s">
        <v>31</v>
      </c>
      <c r="AA17" s="76"/>
      <c r="AB17" s="83" t="s">
        <v>139</v>
      </c>
      <c r="AC17" s="83" t="s">
        <v>31</v>
      </c>
      <c r="AD17" s="76"/>
      <c r="AE17" s="76"/>
      <c r="AG17" s="76"/>
      <c r="AH17" s="76"/>
    </row>
    <row r="18" spans="17:35" x14ac:dyDescent="0.2">
      <c r="Q18" s="88"/>
      <c r="R18" s="85">
        <v>5</v>
      </c>
      <c r="S18" s="86">
        <f>Data!R10</f>
        <v>91.2</v>
      </c>
      <c r="T18" s="87">
        <f>Data!$R$9</f>
        <v>93.7</v>
      </c>
      <c r="U18" s="87"/>
      <c r="V18" s="86">
        <f>Data!T10</f>
        <v>90.4</v>
      </c>
      <c r="W18" s="87">
        <f>Data!$T$9</f>
        <v>93.2</v>
      </c>
      <c r="X18" s="76"/>
      <c r="Y18" s="89" t="e">
        <f>Data!#REF!</f>
        <v>#REF!</v>
      </c>
      <c r="Z18" s="87" t="e">
        <f>Data!#REF!</f>
        <v>#REF!</v>
      </c>
      <c r="AA18" s="76"/>
      <c r="AB18" s="86" t="e">
        <f>Data!#REF!</f>
        <v>#REF!</v>
      </c>
      <c r="AC18" s="87" t="e">
        <f>Data!#REF!</f>
        <v>#REF!</v>
      </c>
      <c r="AF18" s="79"/>
      <c r="AI18" s="79"/>
    </row>
    <row r="19" spans="17:35" x14ac:dyDescent="0.2">
      <c r="Q19" s="88"/>
      <c r="R19" s="85">
        <v>4</v>
      </c>
      <c r="S19" s="86">
        <f>Data!R11</f>
        <v>92.4</v>
      </c>
      <c r="T19" s="87">
        <f>Data!$R$9</f>
        <v>93.7</v>
      </c>
      <c r="U19" s="87"/>
      <c r="V19" s="86">
        <f>Data!T11</f>
        <v>91.8</v>
      </c>
      <c r="W19" s="87">
        <f>Data!$T$9</f>
        <v>93.2</v>
      </c>
      <c r="X19" s="76"/>
      <c r="Y19" s="89" t="e">
        <f>Data!#REF!</f>
        <v>#REF!</v>
      </c>
      <c r="Z19" s="87" t="e">
        <f>Data!#REF!</f>
        <v>#REF!</v>
      </c>
      <c r="AA19" s="76"/>
      <c r="AB19" s="86" t="e">
        <f>Data!#REF!</f>
        <v>#REF!</v>
      </c>
      <c r="AC19" s="87" t="e">
        <f>Data!#REF!</f>
        <v>#REF!</v>
      </c>
    </row>
    <row r="20" spans="17:35" x14ac:dyDescent="0.2">
      <c r="Q20" s="88"/>
      <c r="R20" s="85">
        <v>3</v>
      </c>
      <c r="S20" s="86">
        <f>Data!R12</f>
        <v>93.9</v>
      </c>
      <c r="T20" s="87">
        <f>Data!$R$9</f>
        <v>93.7</v>
      </c>
      <c r="U20" s="87"/>
      <c r="V20" s="86">
        <f>Data!T12</f>
        <v>93.4</v>
      </c>
      <c r="W20" s="87">
        <f>Data!$T$9</f>
        <v>93.2</v>
      </c>
      <c r="X20" s="76"/>
      <c r="Y20" s="89" t="e">
        <f>Data!#REF!</f>
        <v>#REF!</v>
      </c>
      <c r="Z20" s="87" t="e">
        <f>Data!#REF!</f>
        <v>#REF!</v>
      </c>
      <c r="AA20" s="76"/>
      <c r="AB20" s="86" t="e">
        <f>Data!#REF!</f>
        <v>#REF!</v>
      </c>
      <c r="AC20" s="87" t="e">
        <f>Data!#REF!</f>
        <v>#REF!</v>
      </c>
    </row>
    <row r="21" spans="17:35" x14ac:dyDescent="0.2">
      <c r="Q21" s="88"/>
      <c r="R21" s="85">
        <v>2</v>
      </c>
      <c r="S21" s="86">
        <f>Data!R13</f>
        <v>95.7</v>
      </c>
      <c r="T21" s="87">
        <f>Data!$R$9</f>
        <v>93.7</v>
      </c>
      <c r="U21" s="87"/>
      <c r="V21" s="86">
        <f>Data!T13</f>
        <v>95.4</v>
      </c>
      <c r="W21" s="87">
        <f>Data!$T$9</f>
        <v>93.2</v>
      </c>
      <c r="X21" s="76"/>
      <c r="Y21" s="89" t="e">
        <f>Data!#REF!</f>
        <v>#REF!</v>
      </c>
      <c r="Z21" s="87" t="e">
        <f>Data!#REF!</f>
        <v>#REF!</v>
      </c>
      <c r="AA21" s="76"/>
      <c r="AB21" s="86" t="e">
        <f>Data!#REF!</f>
        <v>#REF!</v>
      </c>
      <c r="AC21" s="87" t="e">
        <f>Data!#REF!</f>
        <v>#REF!</v>
      </c>
    </row>
    <row r="22" spans="17:35" x14ac:dyDescent="0.2">
      <c r="Q22" s="88"/>
      <c r="R22" s="85">
        <v>1</v>
      </c>
      <c r="S22" s="86">
        <f>Data!R14</f>
        <v>96.1</v>
      </c>
      <c r="T22" s="87">
        <f>Data!$R$9</f>
        <v>93.7</v>
      </c>
      <c r="U22" s="87"/>
      <c r="V22" s="86">
        <f>Data!T14</f>
        <v>95.6</v>
      </c>
      <c r="W22" s="87">
        <f>Data!$T$9</f>
        <v>93.2</v>
      </c>
      <c r="X22" s="76"/>
      <c r="Y22" s="89" t="e">
        <f>Data!#REF!</f>
        <v>#REF!</v>
      </c>
      <c r="Z22" s="87" t="e">
        <f>Data!#REF!</f>
        <v>#REF!</v>
      </c>
      <c r="AA22" s="76"/>
      <c r="AB22" s="86" t="e">
        <f>Data!#REF!</f>
        <v>#REF!</v>
      </c>
      <c r="AC22" s="87" t="e">
        <f>Data!#REF!</f>
        <v>#REF!</v>
      </c>
    </row>
    <row r="23" spans="17:35" x14ac:dyDescent="0.2">
      <c r="Q23" s="88"/>
      <c r="R23" s="85"/>
      <c r="S23" s="87"/>
      <c r="T23" s="87"/>
      <c r="U23" s="87"/>
      <c r="X23" s="87"/>
    </row>
    <row r="24" spans="17:35" x14ac:dyDescent="0.2">
      <c r="Q24" s="88"/>
      <c r="R24" s="85"/>
      <c r="S24" s="87"/>
      <c r="T24" s="87"/>
      <c r="U24" s="87"/>
      <c r="X24" s="87"/>
    </row>
    <row r="44" spans="16:16" x14ac:dyDescent="0.2">
      <c r="P44" s="90"/>
    </row>
    <row r="45" spans="16:16" x14ac:dyDescent="0.2">
      <c r="P45" s="90"/>
    </row>
    <row r="46" spans="16:16" x14ac:dyDescent="0.2">
      <c r="P46" s="90"/>
    </row>
  </sheetData>
  <phoneticPr fontId="0" type="noConversion"/>
  <hyperlinks>
    <hyperlink ref="P1" location="Index!A1" tooltip="Return to Index Page" display="Back to index page" xr:uid="{00000000-0004-0000-0400-000000000000}"/>
  </hyperlinks>
  <pageMargins left="0.39370078740157483" right="0.39370078740157483" top="0.39370078740157483" bottom="0.39370078740157483" header="0.27559055118110237" footer="0.15748031496062992"/>
  <pageSetup paperSize="9" scale="76" orientation="portrait" r:id="rId1"/>
  <headerFooter alignWithMargins="0"/>
  <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
    <pageSetUpPr fitToPage="1"/>
  </sheetPr>
  <dimension ref="A1:AL44"/>
  <sheetViews>
    <sheetView zoomScale="85" zoomScaleNormal="85" workbookViewId="0"/>
  </sheetViews>
  <sheetFormatPr defaultColWidth="9.33203125" defaultRowHeight="10" x14ac:dyDescent="0.2"/>
  <cols>
    <col min="1" max="15" width="9.77734375" style="76" customWidth="1"/>
    <col min="16" max="17" width="8.109375" style="76" customWidth="1"/>
    <col min="18" max="18" width="9.44140625" style="78" bestFit="1" customWidth="1"/>
    <col min="19" max="19" width="14.109375" style="79" customWidth="1"/>
    <col min="20" max="20" width="10.44140625" style="79" bestFit="1" customWidth="1"/>
    <col min="21" max="21" width="4.6640625" style="79" customWidth="1"/>
    <col min="22" max="22" width="14.109375" style="79" customWidth="1"/>
    <col min="23" max="23" width="10.44140625" style="79" bestFit="1" customWidth="1"/>
    <col min="24" max="24" width="4.6640625" style="79" customWidth="1"/>
    <col min="25" max="25" width="14.109375" style="79" customWidth="1"/>
    <col min="26" max="26" width="10.44140625" style="79" bestFit="1" customWidth="1"/>
    <col min="27" max="27" width="4.77734375" style="79" customWidth="1"/>
    <col min="28" max="28" width="14.109375" style="79" customWidth="1"/>
    <col min="29" max="29" width="10.44140625" style="79" bestFit="1" customWidth="1"/>
    <col min="30" max="30" width="4.77734375" style="79" customWidth="1"/>
    <col min="31" max="31" width="7.77734375" style="79" customWidth="1"/>
    <col min="32" max="32" width="9" style="76" bestFit="1" customWidth="1"/>
    <col min="33" max="33" width="5.6640625" style="79" customWidth="1"/>
    <col min="34" max="34" width="7.77734375" style="79" customWidth="1"/>
    <col min="35" max="35" width="9" style="76" bestFit="1" customWidth="1"/>
    <col min="36" max="36" width="5.6640625" style="79" customWidth="1"/>
    <col min="37" max="37" width="7.77734375" style="79" customWidth="1"/>
    <col min="38" max="38" width="9" style="76" bestFit="1" customWidth="1"/>
    <col min="39" max="39" width="5.109375" style="76" customWidth="1"/>
    <col min="40" max="41" width="7.77734375" style="76" customWidth="1"/>
    <col min="42" max="16384" width="9.33203125" style="76"/>
  </cols>
  <sheetData>
    <row r="1" spans="1:37" ht="23.25" customHeight="1" x14ac:dyDescent="0.2">
      <c r="A1" s="75" t="s">
        <v>39</v>
      </c>
      <c r="O1" s="91" t="s">
        <v>27</v>
      </c>
    </row>
    <row r="2" spans="1:37" x14ac:dyDescent="0.2">
      <c r="Q2" s="92"/>
      <c r="R2" s="93"/>
      <c r="S2" s="94"/>
    </row>
    <row r="3" spans="1:37" ht="13" x14ac:dyDescent="0.3">
      <c r="A3" s="80" t="s">
        <v>141</v>
      </c>
      <c r="Q3" s="93" t="s">
        <v>40</v>
      </c>
      <c r="R3" s="94"/>
      <c r="S3" s="94"/>
      <c r="AE3" s="76"/>
      <c r="AF3" s="79"/>
      <c r="AH3" s="76"/>
      <c r="AI3" s="79"/>
      <c r="AK3" s="76"/>
    </row>
    <row r="4" spans="1:37" ht="13" x14ac:dyDescent="0.3">
      <c r="A4" s="80" t="s">
        <v>142</v>
      </c>
      <c r="Q4" s="93"/>
      <c r="R4" s="94"/>
      <c r="S4" s="94"/>
      <c r="AE4" s="76"/>
      <c r="AF4" s="79"/>
      <c r="AH4" s="76"/>
      <c r="AI4" s="79"/>
      <c r="AK4" s="76"/>
    </row>
    <row r="5" spans="1:37" ht="13" x14ac:dyDescent="0.3">
      <c r="A5" s="80" t="s">
        <v>140</v>
      </c>
      <c r="Q5" s="93"/>
      <c r="R5" s="94"/>
      <c r="S5" s="94"/>
      <c r="AE5" s="76"/>
      <c r="AF5" s="79"/>
      <c r="AH5" s="76"/>
      <c r="AI5" s="79"/>
      <c r="AK5" s="76"/>
    </row>
    <row r="6" spans="1:37" ht="13" x14ac:dyDescent="0.3">
      <c r="A6" s="80"/>
      <c r="P6" s="77"/>
      <c r="Q6" s="77"/>
    </row>
    <row r="7" spans="1:37" ht="10.5" x14ac:dyDescent="0.25">
      <c r="A7" s="81"/>
    </row>
    <row r="8" spans="1:37" ht="10.5" x14ac:dyDescent="0.25">
      <c r="R8" s="82" t="s">
        <v>137</v>
      </c>
    </row>
    <row r="9" spans="1:37" ht="10.5" x14ac:dyDescent="0.25">
      <c r="S9" s="95" t="s">
        <v>135</v>
      </c>
      <c r="V9" s="95" t="s">
        <v>1</v>
      </c>
      <c r="Y9" s="95" t="s">
        <v>32</v>
      </c>
      <c r="AB9" s="81" t="s">
        <v>138</v>
      </c>
      <c r="AC9" s="76"/>
    </row>
    <row r="10" spans="1:37" ht="33" customHeight="1" x14ac:dyDescent="0.25">
      <c r="R10" s="82" t="s">
        <v>18</v>
      </c>
      <c r="S10" s="96" t="str">
        <f>VLOOKUP(Q3,Cyphers,2,FALSE)</f>
        <v>NHS Ayrshire &amp; Arran</v>
      </c>
      <c r="T10" s="83" t="s">
        <v>3</v>
      </c>
      <c r="U10" s="84"/>
      <c r="V10" s="96" t="str">
        <f>VLOOKUP(Q3,Cyphers,2,FALSE)</f>
        <v>NHS Ayrshire &amp; Arran</v>
      </c>
      <c r="W10" s="83" t="s">
        <v>3</v>
      </c>
      <c r="X10" s="84"/>
      <c r="Y10" s="96" t="str">
        <f>VLOOKUP(Q3,Cyphers,2,FALSE)</f>
        <v>NHS Ayrshire &amp; Arran</v>
      </c>
      <c r="Z10" s="83" t="s">
        <v>3</v>
      </c>
      <c r="AA10" s="97"/>
      <c r="AB10" s="96" t="str">
        <f>VLOOKUP(Q3,Cyphers,2,FALSE)</f>
        <v>NHS Ayrshire &amp; Arran</v>
      </c>
      <c r="AC10" s="83" t="s">
        <v>3</v>
      </c>
      <c r="AD10" s="84"/>
    </row>
    <row r="11" spans="1:37" x14ac:dyDescent="0.2">
      <c r="R11" s="85">
        <v>5</v>
      </c>
      <c r="S11" s="86">
        <f>IF(ISERROR(VLOOKUP($Q$3&amp;R11,data,2,FALSE)),0,VLOOKUP($Q$3&amp;R11,data,2,FALSE))</f>
        <v>97.5</v>
      </c>
      <c r="T11" s="86">
        <f>Data!H10</f>
        <v>93.4</v>
      </c>
      <c r="U11" s="87"/>
      <c r="V11" s="86">
        <f>IF(ISERROR(VLOOKUP($Q$3&amp;$R11,data,3,FALSE)),0,VLOOKUP($Q$3&amp;$R11,data,3,FALSE))</f>
        <v>97.5</v>
      </c>
      <c r="W11" s="86">
        <f>Data!I10</f>
        <v>94.2</v>
      </c>
      <c r="X11" s="87"/>
      <c r="Y11" s="86">
        <f>IF(ISERROR(VLOOKUP($Q$3&amp;$R11,data,4,FALSE)),0,VLOOKUP($Q$3&amp;$R11,data,4,FALSE))</f>
        <v>97.5</v>
      </c>
      <c r="Z11" s="86">
        <f>Data!J10</f>
        <v>90.4</v>
      </c>
      <c r="AA11" s="86"/>
      <c r="AB11" s="86">
        <f>IF(ISERROR(VLOOKUP($Q$3&amp;$R11,data,5,FALSE)),0,VLOOKUP($Q$3&amp;$R11,data,5,FALSE))</f>
        <v>97.5</v>
      </c>
      <c r="AC11" s="86" t="e">
        <f>Data!#REF!</f>
        <v>#REF!</v>
      </c>
      <c r="AD11" s="87"/>
    </row>
    <row r="12" spans="1:37" x14ac:dyDescent="0.2">
      <c r="R12" s="85">
        <v>4</v>
      </c>
      <c r="S12" s="86">
        <f>IF(ISERROR(VLOOKUP($Q$3&amp;R12,data,2,FALSE)),0,VLOOKUP($Q$3&amp;R12,data,2,FALSE))</f>
        <v>96.4</v>
      </c>
      <c r="T12" s="86">
        <f>Data!H11</f>
        <v>94.9</v>
      </c>
      <c r="U12" s="87"/>
      <c r="V12" s="86">
        <f>IF(ISERROR(VLOOKUP($Q$3&amp;$R12,data,3,FALSE)),0,VLOOKUP($Q$3&amp;$R12,data,3,FALSE))</f>
        <v>96.7</v>
      </c>
      <c r="W12" s="86">
        <f>Data!I11</f>
        <v>95.3</v>
      </c>
      <c r="X12" s="87"/>
      <c r="Y12" s="86">
        <f>IF(ISERROR(VLOOKUP($Q$3&amp;$R12,data,4,FALSE)),0,VLOOKUP($Q$3&amp;$R12,data,4,FALSE))</f>
        <v>94.4</v>
      </c>
      <c r="Z12" s="86">
        <f>Data!J11</f>
        <v>91.9</v>
      </c>
      <c r="AA12" s="86"/>
      <c r="AB12" s="86">
        <f>IF(ISERROR(VLOOKUP($Q$3&amp;$R12,data,5,FALSE)),0,VLOOKUP($Q$3&amp;$R12,data,5,FALSE))</f>
        <v>95.8</v>
      </c>
      <c r="AC12" s="86" t="e">
        <f>Data!#REF!</f>
        <v>#REF!</v>
      </c>
      <c r="AD12" s="87"/>
    </row>
    <row r="13" spans="1:37" x14ac:dyDescent="0.2">
      <c r="R13" s="85">
        <v>3</v>
      </c>
      <c r="S13" s="86">
        <f>IF(ISERROR(VLOOKUP($Q$3&amp;R13,data,2,FALSE)),0,VLOOKUP($Q$3&amp;R13,data,2,FALSE))</f>
        <v>98.4</v>
      </c>
      <c r="T13" s="86">
        <f>Data!H12</f>
        <v>96.1</v>
      </c>
      <c r="U13" s="87"/>
      <c r="V13" s="86">
        <f>IF(ISERROR(VLOOKUP($Q$3&amp;$R13,data,3,FALSE)),0,VLOOKUP($Q$3&amp;$R13,data,3,FALSE))</f>
        <v>97.4</v>
      </c>
      <c r="W13" s="86">
        <f>Data!I12</f>
        <v>96.1</v>
      </c>
      <c r="X13" s="87"/>
      <c r="Y13" s="86">
        <f>IF(ISERROR(VLOOKUP($Q$3&amp;$R13,data,4,FALSE)),0,VLOOKUP($Q$3&amp;$R13,data,4,FALSE))</f>
        <v>96.8</v>
      </c>
      <c r="Z13" s="86">
        <f>Data!J12</f>
        <v>93.7</v>
      </c>
      <c r="AA13" s="86"/>
      <c r="AB13" s="86">
        <f>IF(ISERROR(VLOOKUP($Q$3&amp;$R13,data,5,FALSE)),0,VLOOKUP($Q$3&amp;$R13,data,5,FALSE))</f>
        <v>98.1</v>
      </c>
      <c r="AC13" s="86" t="e">
        <f>Data!#REF!</f>
        <v>#REF!</v>
      </c>
      <c r="AD13" s="87"/>
    </row>
    <row r="14" spans="1:37" x14ac:dyDescent="0.2">
      <c r="R14" s="85">
        <v>2</v>
      </c>
      <c r="S14" s="86">
        <f>IF(ISERROR(VLOOKUP($Q$3&amp;R14,data,2,FALSE)),0,VLOOKUP($Q$3&amp;R14,data,2,FALSE))</f>
        <v>96.2</v>
      </c>
      <c r="T14" s="86">
        <f>Data!H13</f>
        <v>96.9</v>
      </c>
      <c r="U14" s="87"/>
      <c r="V14" s="86">
        <f>IF(ISERROR(VLOOKUP($Q$3&amp;$R14,data,3,FALSE)),0,VLOOKUP($Q$3&amp;$R14,data,3,FALSE))</f>
        <v>97.4</v>
      </c>
      <c r="W14" s="86">
        <f>Data!I13</f>
        <v>96.5</v>
      </c>
      <c r="X14" s="87"/>
      <c r="Y14" s="86">
        <f>IF(ISERROR(VLOOKUP($Q$3&amp;$R14,data,4,FALSE)),0,VLOOKUP($Q$3&amp;$R14,data,4,FALSE))</f>
        <v>93</v>
      </c>
      <c r="Z14" s="86">
        <f>Data!J13</f>
        <v>94.5</v>
      </c>
      <c r="AA14" s="86"/>
      <c r="AB14" s="86">
        <f>IF(ISERROR(VLOOKUP($Q$3&amp;$R14,data,5,FALSE)),0,VLOOKUP($Q$3&amp;$R14,data,5,FALSE))</f>
        <v>96.2</v>
      </c>
      <c r="AC14" s="86" t="e">
        <f>Data!#REF!</f>
        <v>#REF!</v>
      </c>
      <c r="AD14" s="87"/>
    </row>
    <row r="15" spans="1:37" x14ac:dyDescent="0.2">
      <c r="R15" s="85">
        <v>1</v>
      </c>
      <c r="S15" s="86">
        <f>IF(ISERROR(VLOOKUP($Q$3&amp;R15,data,2,FALSE)),0,VLOOKUP($Q$3&amp;R15,data,2,FALSE))</f>
        <v>93.9</v>
      </c>
      <c r="T15" s="86">
        <f>Data!H14</f>
        <v>97.8</v>
      </c>
      <c r="U15" s="87"/>
      <c r="V15" s="86">
        <f>IF(ISERROR(VLOOKUP($Q$3&amp;$R15,data,3,FALSE)),0,VLOOKUP($Q$3&amp;$R15,data,3,FALSE))</f>
        <v>96.4</v>
      </c>
      <c r="W15" s="86">
        <f>Data!I14</f>
        <v>97</v>
      </c>
      <c r="X15" s="87"/>
      <c r="Y15" s="86">
        <f>IF(ISERROR(VLOOKUP($Q$3&amp;$R15,data,4,FALSE)),0,VLOOKUP($Q$3&amp;$R15,data,4,FALSE))</f>
        <v>91.8</v>
      </c>
      <c r="Z15" s="86">
        <f>Data!J14</f>
        <v>95.6</v>
      </c>
      <c r="AA15" s="86"/>
      <c r="AB15" s="86">
        <f>IF(ISERROR(VLOOKUP($Q$3&amp;$R15,data,5,FALSE)),0,VLOOKUP($Q$3&amp;$R15,data,5,FALSE))</f>
        <v>94.2</v>
      </c>
      <c r="AC15" s="86" t="e">
        <f>Data!#REF!</f>
        <v>#REF!</v>
      </c>
      <c r="AD15" s="87"/>
    </row>
    <row r="16" spans="1:37" x14ac:dyDescent="0.2">
      <c r="R16" s="76"/>
      <c r="S16" s="76"/>
      <c r="T16" s="76"/>
      <c r="U16" s="76"/>
      <c r="V16" s="76"/>
      <c r="W16" s="76"/>
      <c r="X16" s="76"/>
      <c r="Y16" s="76"/>
      <c r="Z16" s="76"/>
      <c r="AA16" s="76"/>
      <c r="AB16" s="76"/>
      <c r="AC16" s="76"/>
      <c r="AD16" s="76"/>
      <c r="AE16" s="76"/>
      <c r="AG16" s="76"/>
      <c r="AH16" s="76"/>
      <c r="AJ16" s="76"/>
      <c r="AK16" s="76"/>
    </row>
    <row r="17" spans="18:38" ht="10.5" x14ac:dyDescent="0.25">
      <c r="R17" s="76"/>
      <c r="S17" s="95" t="s">
        <v>2</v>
      </c>
      <c r="T17" s="76"/>
      <c r="V17" s="95" t="s">
        <v>36</v>
      </c>
      <c r="W17" s="76"/>
      <c r="Y17" s="95" t="s">
        <v>35</v>
      </c>
      <c r="Z17" s="76"/>
      <c r="AA17" s="76"/>
      <c r="AB17" s="81" t="s">
        <v>139</v>
      </c>
      <c r="AC17" s="76"/>
      <c r="AD17" s="76"/>
      <c r="AE17" s="76"/>
      <c r="AG17" s="76"/>
      <c r="AH17" s="76"/>
      <c r="AJ17" s="76"/>
      <c r="AK17" s="76"/>
    </row>
    <row r="18" spans="18:38" ht="33" customHeight="1" x14ac:dyDescent="0.25">
      <c r="R18" s="82" t="s">
        <v>18</v>
      </c>
      <c r="S18" s="96" t="str">
        <f>VLOOKUP(Q3,Cyphers,2,FALSE)</f>
        <v>NHS Ayrshire &amp; Arran</v>
      </c>
      <c r="T18" s="83" t="s">
        <v>3</v>
      </c>
      <c r="U18" s="84"/>
      <c r="V18" s="96" t="str">
        <f>VLOOKUP(Q3,Cyphers,2,FALSE)</f>
        <v>NHS Ayrshire &amp; Arran</v>
      </c>
      <c r="W18" s="83" t="s">
        <v>3</v>
      </c>
      <c r="X18" s="84"/>
      <c r="Y18" s="96" t="str">
        <f>VLOOKUP(Q3,Cyphers,2,FALSE)</f>
        <v>NHS Ayrshire &amp; Arran</v>
      </c>
      <c r="Z18" s="83" t="s">
        <v>3</v>
      </c>
      <c r="AA18" s="76"/>
      <c r="AB18" s="96" t="str">
        <f>VLOOKUP(Q3,Cyphers,2,FALSE)</f>
        <v>NHS Ayrshire &amp; Arran</v>
      </c>
      <c r="AC18" s="98" t="s">
        <v>3</v>
      </c>
      <c r="AF18" s="79"/>
      <c r="AI18" s="79"/>
      <c r="AL18" s="79"/>
    </row>
    <row r="19" spans="18:38" x14ac:dyDescent="0.2">
      <c r="R19" s="85">
        <v>5</v>
      </c>
      <c r="S19" s="86">
        <f>IF(ISERROR(VLOOKUP($Q$3&amp;$R11,data,6,FALSE)),0,VLOOKUP($Q$3&amp;$R11,data,6,FALSE))</f>
        <v>95.5</v>
      </c>
      <c r="T19" s="86">
        <f>Data!Q10</f>
        <v>91.2</v>
      </c>
      <c r="U19" s="87"/>
      <c r="V19" s="86">
        <f>IF(ISERROR(VLOOKUP($Q$3&amp;$R11,data,7,FALSE)),0,VLOOKUP($Q$3&amp;$R11,data,7,FALSE))</f>
        <v>95.5</v>
      </c>
      <c r="W19" s="86">
        <f>Data!R10</f>
        <v>91.2</v>
      </c>
      <c r="X19" s="87"/>
      <c r="Y19" s="86">
        <f>IF(ISERROR(VLOOKUP($Q$3&amp;$R11,data,8,FALSE)),0,VLOOKUP($Q$3&amp;$R11,data,8,FALSE))</f>
        <v>95.8</v>
      </c>
      <c r="Z19" s="86">
        <f>Data!T10</f>
        <v>90.4</v>
      </c>
      <c r="AA19" s="76"/>
      <c r="AB19" s="86">
        <f>IF(ISERROR(VLOOKUP($Q$3&amp;$R11,Lookup!D3:K77,9,FALSE)),0,VLOOKUP($Q$3&amp;$R11,Lookup!D3:K77,9,FALSE))</f>
        <v>0</v>
      </c>
      <c r="AC19" s="86" t="e">
        <f>Data!#REF!</f>
        <v>#REF!</v>
      </c>
    </row>
    <row r="20" spans="18:38" x14ac:dyDescent="0.2">
      <c r="R20" s="85">
        <v>4</v>
      </c>
      <c r="S20" s="86">
        <f>IF(ISERROR(VLOOKUP($Q$3&amp;$R12,data,6,FALSE)),0,VLOOKUP($Q$3&amp;$R12,data,6,FALSE))</f>
        <v>95.5</v>
      </c>
      <c r="T20" s="86">
        <f>Data!Q11</f>
        <v>92.6</v>
      </c>
      <c r="U20" s="87"/>
      <c r="V20" s="86">
        <f>IF(ISERROR(VLOOKUP($Q$3&amp;$R12,data,7,FALSE)),0,VLOOKUP($Q$3&amp;$R12,data,7,FALSE))</f>
        <v>96.5</v>
      </c>
      <c r="W20" s="86">
        <f>Data!R11</f>
        <v>92.4</v>
      </c>
      <c r="X20" s="87"/>
      <c r="Y20" s="86">
        <f>IF(ISERROR(VLOOKUP($Q$3&amp;$R12,data,8,FALSE)),0,VLOOKUP($Q$3&amp;$R12,data,8,FALSE))</f>
        <v>95.8</v>
      </c>
      <c r="Z20" s="86">
        <f>Data!T11</f>
        <v>91.8</v>
      </c>
      <c r="AA20" s="76"/>
      <c r="AB20" s="86">
        <f>IF(ISERROR(VLOOKUP($Q$3&amp;$R12,Lookup!D4:K78,9,FALSE)),0,VLOOKUP($Q$3&amp;$R12,Lookup!D4:K78,9,FALSE))</f>
        <v>0</v>
      </c>
      <c r="AC20" s="86" t="e">
        <f>Data!#REF!</f>
        <v>#REF!</v>
      </c>
    </row>
    <row r="21" spans="18:38" x14ac:dyDescent="0.2">
      <c r="R21" s="85">
        <v>3</v>
      </c>
      <c r="S21" s="86">
        <f>IF(ISERROR(VLOOKUP($Q$3&amp;$R13,data,6,FALSE)),0,VLOOKUP($Q$3&amp;$R13,data,6,FALSE))</f>
        <v>96.1</v>
      </c>
      <c r="T21" s="86">
        <f>Data!Q12</f>
        <v>93.8</v>
      </c>
      <c r="U21" s="87"/>
      <c r="V21" s="86">
        <f>IF(ISERROR(VLOOKUP($Q$3&amp;$R13,data,7,FALSE)),0,VLOOKUP($Q$3&amp;$R13,data,7,FALSE))</f>
        <v>96.1</v>
      </c>
      <c r="W21" s="86">
        <f>Data!R12</f>
        <v>93.9</v>
      </c>
      <c r="X21" s="87"/>
      <c r="Y21" s="86">
        <f>IF(ISERROR(VLOOKUP($Q$3&amp;$R13,data,8,FALSE)),0,VLOOKUP($Q$3&amp;$R13,data,8,FALSE))</f>
        <v>95.6</v>
      </c>
      <c r="Z21" s="86">
        <f>Data!T12</f>
        <v>93.4</v>
      </c>
      <c r="AA21" s="76"/>
      <c r="AB21" s="86">
        <f>IF(ISERROR(VLOOKUP($Q$3&amp;$R13,Lookup!D5:K79,9,FALSE)),0,VLOOKUP($Q$3&amp;$R13,Lookup!D5:K79,9,FALSE))</f>
        <v>0</v>
      </c>
      <c r="AC21" s="86" t="e">
        <f>Data!#REF!</f>
        <v>#REF!</v>
      </c>
    </row>
    <row r="22" spans="18:38" x14ac:dyDescent="0.2">
      <c r="R22" s="85">
        <v>2</v>
      </c>
      <c r="S22" s="86">
        <f>IF(ISERROR(VLOOKUP($Q$3&amp;$R14,data,6,FALSE)),0,VLOOKUP($Q$3&amp;$R14,data,6,FALSE))</f>
        <v>94.2</v>
      </c>
      <c r="T22" s="86">
        <f>Data!Q13</f>
        <v>95.8</v>
      </c>
      <c r="U22" s="87"/>
      <c r="V22" s="86">
        <f>IF(ISERROR(VLOOKUP($Q$3&amp;$R14,data,7,FALSE)),0,VLOOKUP($Q$3&amp;$R14,data,7,FALSE))</f>
        <v>94.2</v>
      </c>
      <c r="W22" s="86">
        <f>Data!R13</f>
        <v>95.7</v>
      </c>
      <c r="X22" s="87"/>
      <c r="Y22" s="86">
        <f>IF(ISERROR(VLOOKUP($Q$3&amp;$R14,data,8,FALSE)),0,VLOOKUP($Q$3&amp;$R14,data,8,FALSE))</f>
        <v>93.6</v>
      </c>
      <c r="Z22" s="86">
        <f>Data!T13</f>
        <v>95.4</v>
      </c>
      <c r="AA22" s="76"/>
      <c r="AB22" s="86">
        <f>IF(ISERROR(VLOOKUP($Q$3&amp;$R14,Lookup!D6:K80,9,FALSE)),0,VLOOKUP($Q$3&amp;$R14,Lookup!D6:K80,9,FALSE))</f>
        <v>0</v>
      </c>
      <c r="AC22" s="86" t="e">
        <f>Data!#REF!</f>
        <v>#REF!</v>
      </c>
    </row>
    <row r="23" spans="18:38" x14ac:dyDescent="0.2">
      <c r="R23" s="85">
        <v>1</v>
      </c>
      <c r="S23" s="86">
        <f>IF(ISERROR(VLOOKUP($Q$3&amp;$R15,data,6,FALSE)),0,VLOOKUP($Q$3&amp;$R15,data,6,FALSE))</f>
        <v>92.2</v>
      </c>
      <c r="T23" s="86">
        <f>Data!Q14</f>
        <v>96.4</v>
      </c>
      <c r="U23" s="87"/>
      <c r="V23" s="86">
        <f>IF(ISERROR(VLOOKUP($Q$3&amp;$R15,data,7,FALSE)),0,VLOOKUP($Q$3&amp;$R15,data,7,FALSE))</f>
        <v>92.1</v>
      </c>
      <c r="W23" s="86">
        <f>Data!R14</f>
        <v>96.1</v>
      </c>
      <c r="X23" s="87"/>
      <c r="Y23" s="86">
        <f>IF(ISERROR(VLOOKUP($Q$3&amp;$R15,data,8,FALSE)),0,VLOOKUP($Q$3&amp;$R15,data,8,FALSE))</f>
        <v>91.4</v>
      </c>
      <c r="Z23" s="86">
        <f>Data!T14</f>
        <v>95.6</v>
      </c>
      <c r="AA23" s="76"/>
      <c r="AB23" s="86">
        <f>IF(ISERROR(VLOOKUP($Q$3&amp;$R15,Lookup!D7:K81,9,FALSE)),0,VLOOKUP($Q$3&amp;$R15,Lookup!D7:K81,9,FALSE))</f>
        <v>0</v>
      </c>
      <c r="AC23" s="86" t="e">
        <f>Data!#REF!</f>
        <v>#REF!</v>
      </c>
    </row>
    <row r="41" spans="15:15" x14ac:dyDescent="0.2">
      <c r="O41" s="90"/>
    </row>
    <row r="42" spans="15:15" x14ac:dyDescent="0.2">
      <c r="O42" s="90"/>
    </row>
    <row r="43" spans="15:15" x14ac:dyDescent="0.2">
      <c r="O43" s="90"/>
    </row>
    <row r="44" spans="15:15" x14ac:dyDescent="0.2">
      <c r="O44" s="90"/>
    </row>
  </sheetData>
  <phoneticPr fontId="0" type="noConversion"/>
  <hyperlinks>
    <hyperlink ref="O1" location="Index!A1" tooltip="Return to Index Page" display="Back to index page" xr:uid="{00000000-0004-0000-0500-000000000000}"/>
  </hyperlinks>
  <pageMargins left="0.39370078740157483" right="0.39370078740157483" top="0.39370078740157483" bottom="0.39370078740157483" header="0.27559055118110237" footer="0.15748031496062992"/>
  <pageSetup paperSize="9" scale="82" orientation="portrait" r:id="rId1"/>
  <headerFooter alignWithMargins="0"/>
  <ignoredErrors>
    <ignoredError sqref="AD12:AD15 S11:X11 AD11 Z11 S12:Z15" unlockedFormula="1"/>
  </ignoredErrors>
  <drawing r:id="rId2"/>
  <legacyDrawing r:id="rId3"/>
  <controls>
    <mc:AlternateContent xmlns:mc="http://schemas.openxmlformats.org/markup-compatibility/2006">
      <mc:Choice Requires="x14">
        <control shapeId="19470" r:id="rId4" name="ComboBox1">
          <controlPr defaultSize="0" autoLine="0" autoPict="0" linkedCell="Q3" listFillRange="HealthBoards" r:id="rId5">
            <anchor moveWithCells="1">
              <from>
                <xdr:col>3</xdr:col>
                <xdr:colOff>0</xdr:colOff>
                <xdr:row>0</xdr:row>
                <xdr:rowOff>12700</xdr:rowOff>
              </from>
              <to>
                <xdr:col>7</xdr:col>
                <xdr:colOff>0</xdr:colOff>
                <xdr:row>1</xdr:row>
                <xdr:rowOff>0</xdr:rowOff>
              </to>
            </anchor>
          </controlPr>
        </control>
      </mc:Choice>
      <mc:Fallback>
        <control shapeId="19470" r:id="rId4" name="ComboBox1"/>
      </mc:Fallback>
    </mc:AlternateContent>
  </control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51">
    <pageSetUpPr fitToPage="1"/>
  </sheetPr>
  <dimension ref="A1:N177"/>
  <sheetViews>
    <sheetView showGridLines="0" workbookViewId="0">
      <pane ySplit="2" topLeftCell="A57" activePane="bottomLeft" state="frozen"/>
      <selection activeCell="A6" sqref="A6"/>
      <selection pane="bottomLeft" activeCell="N82" sqref="N82"/>
    </sheetView>
  </sheetViews>
  <sheetFormatPr defaultRowHeight="10" x14ac:dyDescent="0.2"/>
  <cols>
    <col min="1" max="1" width="24.6640625" bestFit="1" customWidth="1"/>
    <col min="2" max="2" width="6.33203125" customWidth="1"/>
    <col min="3" max="3" width="7.109375" style="2" customWidth="1"/>
    <col min="4" max="4" width="11.44140625" style="2" customWidth="1"/>
    <col min="5" max="8" width="6.77734375" style="3" customWidth="1"/>
    <col min="9" max="11" width="9.77734375" style="3" customWidth="1"/>
  </cols>
  <sheetData>
    <row r="1" spans="1:14" s="1" customFormat="1" ht="14.25" customHeight="1" x14ac:dyDescent="0.25">
      <c r="A1" s="17" t="s">
        <v>22</v>
      </c>
      <c r="B1" s="45" t="s">
        <v>130</v>
      </c>
      <c r="C1" s="1" t="s">
        <v>18</v>
      </c>
      <c r="D1" s="1" t="s">
        <v>37</v>
      </c>
      <c r="E1" s="145" t="s">
        <v>34</v>
      </c>
      <c r="F1" s="146"/>
      <c r="G1" s="146"/>
      <c r="H1" s="146"/>
      <c r="I1" s="146"/>
      <c r="J1" s="146"/>
      <c r="K1" s="194"/>
    </row>
    <row r="2" spans="1:14" s="1" customFormat="1" ht="14.25" customHeight="1" x14ac:dyDescent="0.25">
      <c r="A2" s="18"/>
      <c r="B2" s="46"/>
      <c r="C2" s="4"/>
      <c r="D2" s="4"/>
      <c r="E2" s="5" t="s">
        <v>0</v>
      </c>
      <c r="F2" s="43" t="s">
        <v>32</v>
      </c>
      <c r="G2" s="72" t="s">
        <v>156</v>
      </c>
      <c r="H2" s="43" t="s">
        <v>171</v>
      </c>
      <c r="I2" s="27" t="s">
        <v>30</v>
      </c>
      <c r="J2" s="27" t="s">
        <v>36</v>
      </c>
      <c r="K2" s="195" t="s">
        <v>35</v>
      </c>
      <c r="L2" s="1" t="s">
        <v>173</v>
      </c>
      <c r="M2" s="1" t="s">
        <v>183</v>
      </c>
      <c r="N2" s="1" t="s">
        <v>139</v>
      </c>
    </row>
    <row r="3" spans="1:14" x14ac:dyDescent="0.2">
      <c r="A3" s="41" t="s">
        <v>3</v>
      </c>
      <c r="B3" s="25" t="s">
        <v>54</v>
      </c>
      <c r="C3" s="6">
        <v>1</v>
      </c>
      <c r="D3" s="6" t="s">
        <v>55</v>
      </c>
      <c r="E3" s="7">
        <f>Data!H10</f>
        <v>93.4</v>
      </c>
      <c r="F3" s="11">
        <f>Data!I10</f>
        <v>94.2</v>
      </c>
      <c r="G3" s="11">
        <f>Data!J10</f>
        <v>90.4</v>
      </c>
      <c r="H3" s="11">
        <f>Data!K10</f>
        <v>92.3</v>
      </c>
      <c r="I3" s="7">
        <f>Data!Q10</f>
        <v>91.2</v>
      </c>
      <c r="J3" s="11">
        <f>Data!R10</f>
        <v>91.2</v>
      </c>
      <c r="K3" s="11">
        <f>Data!S10</f>
        <v>90.9</v>
      </c>
      <c r="L3" s="8">
        <f>Data!T10</f>
        <v>90.4</v>
      </c>
      <c r="M3" s="8">
        <f>Data!X10</f>
        <v>87.9</v>
      </c>
      <c r="N3" s="8">
        <f>Data!Y10</f>
        <v>87.1</v>
      </c>
    </row>
    <row r="4" spans="1:14" x14ac:dyDescent="0.2">
      <c r="A4" s="41" t="s">
        <v>3</v>
      </c>
      <c r="B4" s="25" t="s">
        <v>54</v>
      </c>
      <c r="C4" s="6">
        <v>2</v>
      </c>
      <c r="D4" s="6" t="s">
        <v>56</v>
      </c>
      <c r="E4" s="7">
        <f>Data!H11</f>
        <v>94.9</v>
      </c>
      <c r="F4" s="11">
        <f>Data!I11</f>
        <v>95.3</v>
      </c>
      <c r="G4" s="11">
        <f>Data!J11</f>
        <v>91.9</v>
      </c>
      <c r="H4" s="11">
        <f>Data!K11</f>
        <v>93.8</v>
      </c>
      <c r="I4" s="7">
        <f>Data!Q11</f>
        <v>92.6</v>
      </c>
      <c r="J4" s="11">
        <f>Data!R11</f>
        <v>92.4</v>
      </c>
      <c r="K4" s="11">
        <f>Data!S11</f>
        <v>92.3</v>
      </c>
      <c r="L4" s="8">
        <f>Data!T11</f>
        <v>91.8</v>
      </c>
      <c r="M4" s="8">
        <f>Data!X11</f>
        <v>89.7</v>
      </c>
      <c r="N4" s="8">
        <f>Data!Y11</f>
        <v>89</v>
      </c>
    </row>
    <row r="5" spans="1:14" x14ac:dyDescent="0.2">
      <c r="A5" s="41" t="s">
        <v>3</v>
      </c>
      <c r="B5" s="25" t="s">
        <v>54</v>
      </c>
      <c r="C5" s="6">
        <v>3</v>
      </c>
      <c r="D5" s="6" t="s">
        <v>57</v>
      </c>
      <c r="E5" s="7">
        <f>Data!H12</f>
        <v>96.1</v>
      </c>
      <c r="F5" s="11">
        <f>Data!I12</f>
        <v>96.1</v>
      </c>
      <c r="G5" s="11">
        <f>Data!J12</f>
        <v>93.7</v>
      </c>
      <c r="H5" s="11">
        <f>Data!K12</f>
        <v>95.2</v>
      </c>
      <c r="I5" s="7">
        <f>Data!Q12</f>
        <v>93.8</v>
      </c>
      <c r="J5" s="11">
        <f>Data!R12</f>
        <v>93.9</v>
      </c>
      <c r="K5" s="11">
        <f>Data!S12</f>
        <v>93.4</v>
      </c>
      <c r="L5" s="8">
        <f>Data!T12</f>
        <v>93.4</v>
      </c>
      <c r="M5" s="8">
        <f>Data!X12</f>
        <v>91.2</v>
      </c>
      <c r="N5" s="8">
        <f>Data!Y12</f>
        <v>90.6</v>
      </c>
    </row>
    <row r="6" spans="1:14" x14ac:dyDescent="0.2">
      <c r="A6" s="41" t="s">
        <v>3</v>
      </c>
      <c r="B6" s="25" t="s">
        <v>54</v>
      </c>
      <c r="C6" s="6">
        <v>4</v>
      </c>
      <c r="D6" s="6" t="s">
        <v>58</v>
      </c>
      <c r="E6" s="7">
        <f>Data!H13</f>
        <v>96.9</v>
      </c>
      <c r="F6" s="11">
        <f>Data!I13</f>
        <v>96.5</v>
      </c>
      <c r="G6" s="11">
        <f>Data!J13</f>
        <v>94.5</v>
      </c>
      <c r="H6" s="11">
        <f>Data!K13</f>
        <v>96.2</v>
      </c>
      <c r="I6" s="7">
        <f>Data!Q13</f>
        <v>95.8</v>
      </c>
      <c r="J6" s="11">
        <f>Data!R13</f>
        <v>95.7</v>
      </c>
      <c r="K6" s="11">
        <f>Data!S13</f>
        <v>95.2</v>
      </c>
      <c r="L6" s="8">
        <f>Data!T13</f>
        <v>95.4</v>
      </c>
      <c r="M6" s="8">
        <f>Data!X13</f>
        <v>93.2</v>
      </c>
      <c r="N6" s="8">
        <f>Data!Y13</f>
        <v>92.7</v>
      </c>
    </row>
    <row r="7" spans="1:14" x14ac:dyDescent="0.2">
      <c r="A7" s="41" t="s">
        <v>3</v>
      </c>
      <c r="B7" s="25" t="s">
        <v>54</v>
      </c>
      <c r="C7" s="6">
        <v>5</v>
      </c>
      <c r="D7" s="6" t="s">
        <v>59</v>
      </c>
      <c r="E7" s="7">
        <f>Data!H14</f>
        <v>97.8</v>
      </c>
      <c r="F7" s="11">
        <f>Data!I14</f>
        <v>97</v>
      </c>
      <c r="G7" s="11">
        <f>Data!J14</f>
        <v>95.6</v>
      </c>
      <c r="H7" s="11">
        <f>Data!K14</f>
        <v>96.7</v>
      </c>
      <c r="I7" s="7">
        <f>Data!Q14</f>
        <v>96.4</v>
      </c>
      <c r="J7" s="11">
        <f>Data!R14</f>
        <v>96.1</v>
      </c>
      <c r="K7" s="11">
        <f>Data!S14</f>
        <v>95.5</v>
      </c>
      <c r="L7" s="8">
        <f>Data!T14</f>
        <v>95.6</v>
      </c>
      <c r="M7" s="8">
        <f>Data!X14</f>
        <v>94.2</v>
      </c>
      <c r="N7" s="8">
        <f>Data!Y14</f>
        <v>93.8</v>
      </c>
    </row>
    <row r="8" spans="1:14" x14ac:dyDescent="0.2">
      <c r="A8" s="41" t="s">
        <v>4</v>
      </c>
      <c r="B8" s="25" t="s">
        <v>40</v>
      </c>
      <c r="C8" s="6">
        <v>1</v>
      </c>
      <c r="D8" s="6" t="s">
        <v>60</v>
      </c>
      <c r="E8" s="51">
        <f>Data!H17</f>
        <v>93.9</v>
      </c>
      <c r="F8" s="52">
        <f>Data!I17</f>
        <v>96.4</v>
      </c>
      <c r="G8" s="52">
        <f>Data!J17</f>
        <v>91.8</v>
      </c>
      <c r="H8" s="197">
        <f>Data!K17</f>
        <v>94.2</v>
      </c>
      <c r="I8" s="11">
        <f>Data!Q17</f>
        <v>92.2</v>
      </c>
      <c r="J8" s="11">
        <f>Data!R17</f>
        <v>92.1</v>
      </c>
      <c r="K8" s="11">
        <f>Data!S17</f>
        <v>91.4</v>
      </c>
      <c r="L8" s="8">
        <f>Data!T17</f>
        <v>91.8</v>
      </c>
      <c r="M8" s="8">
        <f>Data!X17</f>
        <v>87.2</v>
      </c>
      <c r="N8" s="8">
        <f>Data!Y17</f>
        <v>87</v>
      </c>
    </row>
    <row r="9" spans="1:14" x14ac:dyDescent="0.2">
      <c r="A9" s="41" t="s">
        <v>4</v>
      </c>
      <c r="B9" s="25" t="s">
        <v>40</v>
      </c>
      <c r="C9" s="6">
        <v>2</v>
      </c>
      <c r="D9" s="6" t="s">
        <v>61</v>
      </c>
      <c r="E9" s="51">
        <f>Data!H18</f>
        <v>96.2</v>
      </c>
      <c r="F9" s="52">
        <f>Data!I18</f>
        <v>97.4</v>
      </c>
      <c r="G9" s="52">
        <f>Data!J18</f>
        <v>93</v>
      </c>
      <c r="H9" s="197">
        <f>Data!K18</f>
        <v>96.2</v>
      </c>
      <c r="I9" s="11">
        <f>Data!Q18</f>
        <v>94.2</v>
      </c>
      <c r="J9" s="11">
        <f>Data!R18</f>
        <v>94.2</v>
      </c>
      <c r="K9" s="11">
        <f>Data!S18</f>
        <v>93.6</v>
      </c>
      <c r="L9" s="8">
        <f>Data!T18</f>
        <v>93.9</v>
      </c>
      <c r="M9" s="8">
        <f>Data!X18</f>
        <v>90.9</v>
      </c>
      <c r="N9" s="8">
        <f>Data!Y18</f>
        <v>90.9</v>
      </c>
    </row>
    <row r="10" spans="1:14" x14ac:dyDescent="0.2">
      <c r="A10" s="41" t="s">
        <v>4</v>
      </c>
      <c r="B10" s="25" t="s">
        <v>40</v>
      </c>
      <c r="C10" s="6">
        <v>3</v>
      </c>
      <c r="D10" s="6" t="s">
        <v>62</v>
      </c>
      <c r="E10" s="51">
        <f>Data!H19</f>
        <v>98.4</v>
      </c>
      <c r="F10" s="52">
        <f>Data!I19</f>
        <v>97.4</v>
      </c>
      <c r="G10" s="52">
        <f>Data!J19</f>
        <v>96.8</v>
      </c>
      <c r="H10" s="197">
        <f>Data!K19</f>
        <v>98.1</v>
      </c>
      <c r="I10" s="11">
        <f>Data!Q19</f>
        <v>96.1</v>
      </c>
      <c r="J10" s="11">
        <f>Data!R19</f>
        <v>96.1</v>
      </c>
      <c r="K10" s="11">
        <f>Data!S19</f>
        <v>95.6</v>
      </c>
      <c r="L10" s="8">
        <f>Data!T19</f>
        <v>95.9</v>
      </c>
      <c r="M10" s="8">
        <f>Data!X19</f>
        <v>92.9</v>
      </c>
      <c r="N10" s="8">
        <f>Data!Y19</f>
        <v>92.4</v>
      </c>
    </row>
    <row r="11" spans="1:14" x14ac:dyDescent="0.2">
      <c r="A11" s="41" t="s">
        <v>4</v>
      </c>
      <c r="B11" s="25" t="s">
        <v>40</v>
      </c>
      <c r="C11" s="6">
        <v>4</v>
      </c>
      <c r="D11" s="6" t="s">
        <v>63</v>
      </c>
      <c r="E11" s="51">
        <f>Data!H20</f>
        <v>96.4</v>
      </c>
      <c r="F11" s="52">
        <f>Data!I20</f>
        <v>96.7</v>
      </c>
      <c r="G11" s="52">
        <f>Data!J20</f>
        <v>94.4</v>
      </c>
      <c r="H11" s="197">
        <f>Data!K20</f>
        <v>95.8</v>
      </c>
      <c r="I11" s="11">
        <f>Data!Q20</f>
        <v>95.5</v>
      </c>
      <c r="J11" s="11">
        <f>Data!R20</f>
        <v>96.5</v>
      </c>
      <c r="K11" s="11">
        <f>Data!S20</f>
        <v>95.8</v>
      </c>
      <c r="L11" s="8">
        <f>Data!T20</f>
        <v>96.5</v>
      </c>
      <c r="M11" s="8">
        <f>Data!X20</f>
        <v>94.5</v>
      </c>
      <c r="N11" s="8">
        <f>Data!Y20</f>
        <v>94.5</v>
      </c>
    </row>
    <row r="12" spans="1:14" x14ac:dyDescent="0.2">
      <c r="A12" s="41" t="s">
        <v>4</v>
      </c>
      <c r="B12" s="25" t="s">
        <v>40</v>
      </c>
      <c r="C12" s="6">
        <v>5</v>
      </c>
      <c r="D12" s="6" t="s">
        <v>64</v>
      </c>
      <c r="E12" s="51">
        <f>Data!H21</f>
        <v>97.5</v>
      </c>
      <c r="F12" s="52">
        <f>Data!I21</f>
        <v>97.5</v>
      </c>
      <c r="G12" s="52">
        <f>Data!J21</f>
        <v>97.5</v>
      </c>
      <c r="H12" s="197">
        <f>Data!K21</f>
        <v>97.5</v>
      </c>
      <c r="I12" s="11">
        <f>Data!Q21</f>
        <v>95.5</v>
      </c>
      <c r="J12" s="11">
        <f>Data!R21</f>
        <v>95.5</v>
      </c>
      <c r="K12" s="11">
        <f>Data!S21</f>
        <v>95.8</v>
      </c>
      <c r="L12" s="8">
        <f>Data!T21</f>
        <v>94.9</v>
      </c>
      <c r="M12" s="8">
        <f>Data!X21</f>
        <v>95</v>
      </c>
      <c r="N12" s="8">
        <f>Data!Y21</f>
        <v>94.8</v>
      </c>
    </row>
    <row r="13" spans="1:14" x14ac:dyDescent="0.2">
      <c r="A13" s="22" t="s">
        <v>5</v>
      </c>
      <c r="B13" s="42" t="s">
        <v>41</v>
      </c>
      <c r="C13" s="6">
        <v>1</v>
      </c>
      <c r="D13" s="6" t="s">
        <v>65</v>
      </c>
      <c r="E13" s="51">
        <f>Data!H24</f>
        <v>94.1</v>
      </c>
      <c r="F13" s="52">
        <f>Data!I24</f>
        <v>97.1</v>
      </c>
      <c r="G13" s="52">
        <f>Data!J24</f>
        <v>94.1</v>
      </c>
      <c r="H13" s="197">
        <f>Data!K24</f>
        <v>95.6</v>
      </c>
      <c r="I13" s="11">
        <f>Data!Q24</f>
        <v>93.7</v>
      </c>
      <c r="J13" s="11">
        <f>Data!R24</f>
        <v>93.7</v>
      </c>
      <c r="K13" s="11">
        <f>Data!S24</f>
        <v>93.7</v>
      </c>
      <c r="L13" s="8">
        <f>Data!T24</f>
        <v>93.7</v>
      </c>
      <c r="M13" s="8">
        <f>Data!X24</f>
        <v>93.1</v>
      </c>
      <c r="N13" s="8">
        <f>Data!Y24</f>
        <v>93.1</v>
      </c>
    </row>
    <row r="14" spans="1:14" x14ac:dyDescent="0.2">
      <c r="A14" s="22" t="s">
        <v>5</v>
      </c>
      <c r="B14" s="42" t="s">
        <v>41</v>
      </c>
      <c r="C14" s="6">
        <v>2</v>
      </c>
      <c r="D14" s="6" t="s">
        <v>66</v>
      </c>
      <c r="E14" s="51">
        <f>Data!H25</f>
        <v>94.2</v>
      </c>
      <c r="F14" s="52">
        <f>Data!I25</f>
        <v>97.1</v>
      </c>
      <c r="G14" s="52">
        <f>Data!J25</f>
        <v>93.6</v>
      </c>
      <c r="H14" s="197">
        <f>Data!K25</f>
        <v>93.6</v>
      </c>
      <c r="I14" s="11">
        <f>Data!Q25</f>
        <v>95.7</v>
      </c>
      <c r="J14" s="11">
        <f>Data!R25</f>
        <v>95.7</v>
      </c>
      <c r="K14" s="11">
        <f>Data!S25</f>
        <v>94.2</v>
      </c>
      <c r="L14" s="8">
        <f>Data!T25</f>
        <v>94.2</v>
      </c>
      <c r="M14" s="8">
        <f>Data!X25</f>
        <v>97.2</v>
      </c>
      <c r="N14" s="8">
        <f>Data!Y25</f>
        <v>96.6</v>
      </c>
    </row>
    <row r="15" spans="1:14" x14ac:dyDescent="0.2">
      <c r="A15" s="22" t="s">
        <v>5</v>
      </c>
      <c r="B15" s="42" t="s">
        <v>41</v>
      </c>
      <c r="C15" s="6">
        <v>3</v>
      </c>
      <c r="D15" s="6" t="s">
        <v>67</v>
      </c>
      <c r="E15" s="51">
        <f>Data!H26</f>
        <v>95.2</v>
      </c>
      <c r="F15" s="52">
        <f>Data!I26</f>
        <v>95.2</v>
      </c>
      <c r="G15" s="52">
        <f>Data!J26</f>
        <v>92.4</v>
      </c>
      <c r="H15" s="197">
        <f>Data!K26</f>
        <v>94.1</v>
      </c>
      <c r="I15" s="11">
        <f>Data!Q26</f>
        <v>93.9</v>
      </c>
      <c r="J15" s="11">
        <f>Data!R26</f>
        <v>95.1</v>
      </c>
      <c r="K15" s="11">
        <f>Data!S26</f>
        <v>94.5</v>
      </c>
      <c r="L15" s="8">
        <f>Data!T26</f>
        <v>94.5</v>
      </c>
      <c r="M15" s="8">
        <f>Data!X26</f>
        <v>95.7</v>
      </c>
      <c r="N15" s="8">
        <f>Data!Y26</f>
        <v>95.9</v>
      </c>
    </row>
    <row r="16" spans="1:14" x14ac:dyDescent="0.2">
      <c r="A16" s="22" t="s">
        <v>5</v>
      </c>
      <c r="B16" s="42" t="s">
        <v>41</v>
      </c>
      <c r="C16" s="6">
        <v>4</v>
      </c>
      <c r="D16" s="6" t="s">
        <v>68</v>
      </c>
      <c r="E16" s="51">
        <f>Data!H27</f>
        <v>95.9</v>
      </c>
      <c r="F16" s="52">
        <f>Data!I27</f>
        <v>95.9</v>
      </c>
      <c r="G16" s="52">
        <f>Data!J27</f>
        <v>93.7</v>
      </c>
      <c r="H16" s="197">
        <f>Data!K27</f>
        <v>95.5</v>
      </c>
      <c r="I16" s="11">
        <f>Data!Q27</f>
        <v>95.7</v>
      </c>
      <c r="J16" s="11">
        <f>Data!R27</f>
        <v>95.3</v>
      </c>
      <c r="K16" s="11">
        <f>Data!S27</f>
        <v>94.4</v>
      </c>
      <c r="L16" s="8">
        <f>Data!T27</f>
        <v>95.3</v>
      </c>
      <c r="M16" s="8">
        <f>Data!X27</f>
        <v>92.6</v>
      </c>
      <c r="N16" s="8">
        <f>Data!Y27</f>
        <v>92.6</v>
      </c>
    </row>
    <row r="17" spans="1:14" x14ac:dyDescent="0.2">
      <c r="A17" s="22" t="s">
        <v>5</v>
      </c>
      <c r="B17" s="42" t="s">
        <v>41</v>
      </c>
      <c r="C17" s="6">
        <v>5</v>
      </c>
      <c r="D17" s="6" t="s">
        <v>69</v>
      </c>
      <c r="E17" s="51">
        <f>Data!H28</f>
        <v>100</v>
      </c>
      <c r="F17" s="52">
        <f>Data!I28</f>
        <v>100</v>
      </c>
      <c r="G17" s="52">
        <f>Data!J28</f>
        <v>97.1</v>
      </c>
      <c r="H17" s="197">
        <f>Data!K28</f>
        <v>100</v>
      </c>
      <c r="I17" s="11">
        <f>Data!Q28</f>
        <v>91.4</v>
      </c>
      <c r="J17" s="11">
        <f>Data!R28</f>
        <v>92.9</v>
      </c>
      <c r="K17" s="11">
        <f>Data!S28</f>
        <v>90</v>
      </c>
      <c r="L17" s="8">
        <f>Data!T28</f>
        <v>90</v>
      </c>
      <c r="M17" s="8">
        <f>Data!X28</f>
        <v>95.2</v>
      </c>
      <c r="N17" s="8">
        <f>Data!Y28</f>
        <v>95.2</v>
      </c>
    </row>
    <row r="18" spans="1:14" x14ac:dyDescent="0.2">
      <c r="A18" s="22" t="s">
        <v>15</v>
      </c>
      <c r="B18" s="42" t="s">
        <v>42</v>
      </c>
      <c r="C18" s="6">
        <v>1</v>
      </c>
      <c r="D18" s="6" t="s">
        <v>70</v>
      </c>
      <c r="E18" s="51">
        <f>Data!H31</f>
        <v>92.6</v>
      </c>
      <c r="F18" s="52">
        <f>Data!I31</f>
        <v>95.1</v>
      </c>
      <c r="G18" s="52">
        <f>Data!J31</f>
        <v>89.3</v>
      </c>
      <c r="H18" s="197">
        <f>Data!K31</f>
        <v>94.3</v>
      </c>
      <c r="I18" s="11">
        <f>Data!Q31</f>
        <v>91.2</v>
      </c>
      <c r="J18" s="11">
        <f>Data!R31</f>
        <v>91.2</v>
      </c>
      <c r="K18" s="11">
        <f>Data!S31</f>
        <v>90.5</v>
      </c>
      <c r="L18" s="8">
        <f>Data!T31</f>
        <v>91.2</v>
      </c>
      <c r="M18" s="8">
        <f>Data!X31</f>
        <v>93.6</v>
      </c>
      <c r="N18" s="8">
        <f>Data!Y31</f>
        <v>92.4</v>
      </c>
    </row>
    <row r="19" spans="1:14" x14ac:dyDescent="0.2">
      <c r="A19" s="22" t="s">
        <v>15</v>
      </c>
      <c r="B19" s="42" t="s">
        <v>42</v>
      </c>
      <c r="C19" s="6">
        <v>2</v>
      </c>
      <c r="D19" s="6" t="s">
        <v>71</v>
      </c>
      <c r="E19" s="51">
        <f>Data!H32</f>
        <v>96.7</v>
      </c>
      <c r="F19" s="52">
        <f>Data!I32</f>
        <v>98</v>
      </c>
      <c r="G19" s="52">
        <f>Data!J32</f>
        <v>94.5</v>
      </c>
      <c r="H19" s="197">
        <f>Data!K32</f>
        <v>96.1</v>
      </c>
      <c r="I19" s="11">
        <f>Data!Q32</f>
        <v>96.1</v>
      </c>
      <c r="J19" s="11">
        <f>Data!R32</f>
        <v>95.2</v>
      </c>
      <c r="K19" s="11">
        <f>Data!S32</f>
        <v>95.2</v>
      </c>
      <c r="L19" s="8">
        <f>Data!T32</f>
        <v>94.9</v>
      </c>
      <c r="M19" s="8">
        <f>Data!X32</f>
        <v>93</v>
      </c>
      <c r="N19" s="8">
        <f>Data!Y32</f>
        <v>93.3</v>
      </c>
    </row>
    <row r="20" spans="1:14" x14ac:dyDescent="0.2">
      <c r="A20" s="22" t="s">
        <v>15</v>
      </c>
      <c r="B20" s="42" t="s">
        <v>42</v>
      </c>
      <c r="C20" s="6">
        <v>3</v>
      </c>
      <c r="D20" s="6" t="s">
        <v>72</v>
      </c>
      <c r="E20" s="51">
        <f>Data!H33</f>
        <v>97.8</v>
      </c>
      <c r="F20" s="52">
        <f>Data!I33</f>
        <v>98.5</v>
      </c>
      <c r="G20" s="52">
        <f>Data!J33</f>
        <v>94.1</v>
      </c>
      <c r="H20" s="197">
        <f>Data!K33</f>
        <v>97.8</v>
      </c>
      <c r="I20" s="11">
        <f>Data!Q33</f>
        <v>95.1</v>
      </c>
      <c r="J20" s="11">
        <f>Data!R33</f>
        <v>94.6</v>
      </c>
      <c r="K20" s="11">
        <f>Data!S33</f>
        <v>93.9</v>
      </c>
      <c r="L20" s="8">
        <f>Data!T33</f>
        <v>94.1</v>
      </c>
      <c r="M20" s="8">
        <f>Data!X33</f>
        <v>90</v>
      </c>
      <c r="N20" s="8">
        <f>Data!Y33</f>
        <v>90.4</v>
      </c>
    </row>
    <row r="21" spans="1:14" x14ac:dyDescent="0.2">
      <c r="A21" s="22" t="s">
        <v>15</v>
      </c>
      <c r="B21" s="42" t="s">
        <v>42</v>
      </c>
      <c r="C21" s="6">
        <v>4</v>
      </c>
      <c r="D21" s="6" t="s">
        <v>73</v>
      </c>
      <c r="E21" s="51">
        <f>Data!H34</f>
        <v>94.4</v>
      </c>
      <c r="F21" s="52">
        <f>Data!I34</f>
        <v>94.4</v>
      </c>
      <c r="G21" s="52">
        <f>Data!J34</f>
        <v>92</v>
      </c>
      <c r="H21" s="197">
        <f>Data!K34</f>
        <v>95.1</v>
      </c>
      <c r="I21" s="11">
        <f>Data!Q34</f>
        <v>96.4</v>
      </c>
      <c r="J21" s="11">
        <f>Data!R34</f>
        <v>94.8</v>
      </c>
      <c r="K21" s="11">
        <f>Data!S34</f>
        <v>94.3</v>
      </c>
      <c r="L21" s="8">
        <f>Data!T34</f>
        <v>94.8</v>
      </c>
      <c r="M21" s="8">
        <f>Data!X34</f>
        <v>91.5</v>
      </c>
      <c r="N21" s="8">
        <f>Data!Y34</f>
        <v>91.5</v>
      </c>
    </row>
    <row r="22" spans="1:14" x14ac:dyDescent="0.2">
      <c r="A22" s="22" t="s">
        <v>15</v>
      </c>
      <c r="B22" s="42" t="s">
        <v>42</v>
      </c>
      <c r="C22" s="6">
        <v>5</v>
      </c>
      <c r="D22" s="6" t="s">
        <v>74</v>
      </c>
      <c r="E22" s="51">
        <f>Data!H35</f>
        <v>99.1</v>
      </c>
      <c r="F22" s="52">
        <f>Data!I35</f>
        <v>98.2</v>
      </c>
      <c r="G22" s="52">
        <f>Data!J35</f>
        <v>95.5</v>
      </c>
      <c r="H22" s="197">
        <f>Data!K35</f>
        <v>99.1</v>
      </c>
      <c r="I22" s="11">
        <f>Data!Q35</f>
        <v>97.5</v>
      </c>
      <c r="J22" s="11">
        <f>Data!R35</f>
        <v>97.5</v>
      </c>
      <c r="K22" s="11">
        <f>Data!S35</f>
        <v>96.7</v>
      </c>
      <c r="L22" s="8">
        <f>Data!T35</f>
        <v>96.7</v>
      </c>
      <c r="M22" s="8">
        <f>Data!X35</f>
        <v>94.2</v>
      </c>
      <c r="N22" s="8">
        <f>Data!Y35</f>
        <v>94.2</v>
      </c>
    </row>
    <row r="23" spans="1:14" x14ac:dyDescent="0.2">
      <c r="A23" s="22" t="s">
        <v>6</v>
      </c>
      <c r="B23" s="42" t="s">
        <v>50</v>
      </c>
      <c r="C23" s="6">
        <v>1</v>
      </c>
      <c r="D23" s="6" t="s">
        <v>75</v>
      </c>
      <c r="E23" s="51">
        <f>Data!H38</f>
        <v>91.3</v>
      </c>
      <c r="F23" s="52">
        <f>Data!I38</f>
        <v>94.6</v>
      </c>
      <c r="G23" s="52">
        <f>Data!J38</f>
        <v>89.3</v>
      </c>
      <c r="H23" s="197">
        <f>Data!K38</f>
        <v>91.3</v>
      </c>
      <c r="I23" s="11">
        <f>Data!Q38</f>
        <v>90.5</v>
      </c>
      <c r="J23" s="11">
        <f>Data!R38</f>
        <v>89.8</v>
      </c>
      <c r="K23" s="11">
        <f>Data!S38</f>
        <v>90.5</v>
      </c>
      <c r="L23" s="8">
        <f>Data!T38</f>
        <v>89.5</v>
      </c>
      <c r="M23" s="8">
        <f>Data!X38</f>
        <v>83.8</v>
      </c>
      <c r="N23" s="8">
        <f>Data!Y38</f>
        <v>83.4</v>
      </c>
    </row>
    <row r="24" spans="1:14" x14ac:dyDescent="0.2">
      <c r="A24" s="22" t="s">
        <v>6</v>
      </c>
      <c r="B24" s="42" t="s">
        <v>50</v>
      </c>
      <c r="C24" s="6">
        <v>2</v>
      </c>
      <c r="D24" s="6" t="s">
        <v>76</v>
      </c>
      <c r="E24" s="51">
        <f>Data!H39</f>
        <v>92.1</v>
      </c>
      <c r="F24" s="52">
        <f>Data!I39</f>
        <v>93.8</v>
      </c>
      <c r="G24" s="52">
        <f>Data!J39</f>
        <v>88.4</v>
      </c>
      <c r="H24" s="197">
        <f>Data!K39</f>
        <v>91.9</v>
      </c>
      <c r="I24" s="11">
        <f>Data!Q39</f>
        <v>91.5</v>
      </c>
      <c r="J24" s="11">
        <f>Data!R39</f>
        <v>90.9</v>
      </c>
      <c r="K24" s="11">
        <f>Data!S39</f>
        <v>91.5</v>
      </c>
      <c r="L24" s="8">
        <f>Data!T39</f>
        <v>90.6</v>
      </c>
      <c r="M24" s="8">
        <f>Data!X39</f>
        <v>87</v>
      </c>
      <c r="N24" s="8">
        <f>Data!Y39</f>
        <v>86.3</v>
      </c>
    </row>
    <row r="25" spans="1:14" x14ac:dyDescent="0.2">
      <c r="A25" s="22" t="s">
        <v>6</v>
      </c>
      <c r="B25" s="42" t="s">
        <v>50</v>
      </c>
      <c r="C25" s="6">
        <v>3</v>
      </c>
      <c r="D25" s="6" t="s">
        <v>77</v>
      </c>
      <c r="E25" s="51">
        <f>Data!H40</f>
        <v>96.9</v>
      </c>
      <c r="F25" s="52">
        <f>Data!I40</f>
        <v>97.5</v>
      </c>
      <c r="G25" s="52">
        <f>Data!J40</f>
        <v>93.4</v>
      </c>
      <c r="H25" s="197">
        <f>Data!K40</f>
        <v>96.9</v>
      </c>
      <c r="I25" s="11">
        <f>Data!Q40</f>
        <v>92.9</v>
      </c>
      <c r="J25" s="11">
        <f>Data!R40</f>
        <v>92.8</v>
      </c>
      <c r="K25" s="11">
        <f>Data!S40</f>
        <v>93.1</v>
      </c>
      <c r="L25" s="8">
        <f>Data!T40</f>
        <v>92.3</v>
      </c>
      <c r="M25" s="8">
        <f>Data!X40</f>
        <v>90.7</v>
      </c>
      <c r="N25" s="8">
        <f>Data!Y40</f>
        <v>90.1</v>
      </c>
    </row>
    <row r="26" spans="1:14" x14ac:dyDescent="0.2">
      <c r="A26" s="22" t="s">
        <v>6</v>
      </c>
      <c r="B26" s="42" t="s">
        <v>50</v>
      </c>
      <c r="C26" s="6">
        <v>4</v>
      </c>
      <c r="D26" s="6" t="s">
        <v>78</v>
      </c>
      <c r="E26" s="51">
        <f>Data!H41</f>
        <v>96.9</v>
      </c>
      <c r="F26" s="52">
        <f>Data!I41</f>
        <v>97.1</v>
      </c>
      <c r="G26" s="52">
        <f>Data!J41</f>
        <v>95.8</v>
      </c>
      <c r="H26" s="197">
        <f>Data!K41</f>
        <v>95.4</v>
      </c>
      <c r="I26" s="11">
        <f>Data!Q41</f>
        <v>94.5</v>
      </c>
      <c r="J26" s="11">
        <f>Data!R41</f>
        <v>94.5</v>
      </c>
      <c r="K26" s="11">
        <f>Data!S41</f>
        <v>94.5</v>
      </c>
      <c r="L26" s="8">
        <f>Data!T41</f>
        <v>93.7</v>
      </c>
      <c r="M26" s="8">
        <f>Data!X41</f>
        <v>88.8</v>
      </c>
      <c r="N26" s="8">
        <f>Data!Y41</f>
        <v>88.9</v>
      </c>
    </row>
    <row r="27" spans="1:14" x14ac:dyDescent="0.2">
      <c r="A27" s="22" t="s">
        <v>6</v>
      </c>
      <c r="B27" s="42" t="s">
        <v>50</v>
      </c>
      <c r="C27" s="6">
        <v>5</v>
      </c>
      <c r="D27" s="6" t="s">
        <v>79</v>
      </c>
      <c r="E27" s="51">
        <f>Data!H42</f>
        <v>97.7</v>
      </c>
      <c r="F27" s="52">
        <f>Data!I42</f>
        <v>97.7</v>
      </c>
      <c r="G27" s="52">
        <f>Data!J42</f>
        <v>95.7</v>
      </c>
      <c r="H27" s="197">
        <f>Data!K42</f>
        <v>97.1</v>
      </c>
      <c r="I27" s="11">
        <f>Data!Q42</f>
        <v>96.9</v>
      </c>
      <c r="J27" s="11">
        <f>Data!R42</f>
        <v>97.1</v>
      </c>
      <c r="K27" s="11">
        <f>Data!S42</f>
        <v>96.5</v>
      </c>
      <c r="L27" s="8">
        <f>Data!T42</f>
        <v>96.9</v>
      </c>
      <c r="M27" s="8">
        <f>Data!X42</f>
        <v>92.5</v>
      </c>
      <c r="N27" s="8">
        <f>Data!Y42</f>
        <v>92.6</v>
      </c>
    </row>
    <row r="28" spans="1:14" x14ac:dyDescent="0.2">
      <c r="A28" s="22" t="s">
        <v>13</v>
      </c>
      <c r="B28" s="42" t="s">
        <v>43</v>
      </c>
      <c r="C28" s="6">
        <v>1</v>
      </c>
      <c r="D28" s="6" t="s">
        <v>80</v>
      </c>
      <c r="E28" s="51">
        <f>Data!H45</f>
        <v>94.9</v>
      </c>
      <c r="F28" s="11">
        <f>Data!I45</f>
        <v>96.6</v>
      </c>
      <c r="G28" s="11">
        <f>Data!J45</f>
        <v>92.2</v>
      </c>
      <c r="H28" s="8">
        <f>Data!K45</f>
        <v>94.9</v>
      </c>
      <c r="I28" s="11">
        <f>Data!Q45</f>
        <v>90.7</v>
      </c>
      <c r="J28" s="11">
        <f>Data!R45</f>
        <v>90.7</v>
      </c>
      <c r="K28" s="11">
        <f>Data!S45</f>
        <v>90.3</v>
      </c>
      <c r="L28" s="8">
        <f>Data!T45</f>
        <v>90.5</v>
      </c>
      <c r="M28" s="8">
        <f>Data!X45</f>
        <v>84.9</v>
      </c>
      <c r="N28" s="8">
        <f>Data!Y45</f>
        <v>84.9</v>
      </c>
    </row>
    <row r="29" spans="1:14" x14ac:dyDescent="0.2">
      <c r="A29" s="22" t="s">
        <v>13</v>
      </c>
      <c r="B29" s="42" t="s">
        <v>43</v>
      </c>
      <c r="C29" s="6">
        <v>2</v>
      </c>
      <c r="D29" s="6" t="s">
        <v>81</v>
      </c>
      <c r="E29" s="51">
        <f>Data!H46</f>
        <v>95.6</v>
      </c>
      <c r="F29" s="11">
        <f>Data!I46</f>
        <v>97.3</v>
      </c>
      <c r="G29" s="11">
        <f>Data!J46</f>
        <v>92.9</v>
      </c>
      <c r="H29" s="8">
        <f>Data!K46</f>
        <v>95.5</v>
      </c>
      <c r="I29" s="11">
        <f>Data!Q46</f>
        <v>94.6</v>
      </c>
      <c r="J29" s="11">
        <f>Data!R46</f>
        <v>95</v>
      </c>
      <c r="K29" s="11">
        <f>Data!S46</f>
        <v>94.8</v>
      </c>
      <c r="L29" s="8">
        <f>Data!T46</f>
        <v>95</v>
      </c>
      <c r="M29" s="8">
        <f>Data!X46</f>
        <v>92.1</v>
      </c>
      <c r="N29" s="8">
        <f>Data!Y46</f>
        <v>92</v>
      </c>
    </row>
    <row r="30" spans="1:14" x14ac:dyDescent="0.2">
      <c r="A30" s="22" t="s">
        <v>13</v>
      </c>
      <c r="B30" s="42" t="s">
        <v>43</v>
      </c>
      <c r="C30" s="6">
        <v>3</v>
      </c>
      <c r="D30" s="6" t="s">
        <v>82</v>
      </c>
      <c r="E30" s="51">
        <f>Data!H47</f>
        <v>94.4</v>
      </c>
      <c r="F30" s="11">
        <f>Data!I47</f>
        <v>96.2</v>
      </c>
      <c r="G30" s="11">
        <f>Data!J47</f>
        <v>92.6</v>
      </c>
      <c r="H30" s="8">
        <f>Data!K47</f>
        <v>94.8</v>
      </c>
      <c r="I30" s="11">
        <f>Data!Q47</f>
        <v>94.7</v>
      </c>
      <c r="J30" s="11">
        <f>Data!R47</f>
        <v>95.1</v>
      </c>
      <c r="K30" s="11">
        <f>Data!S47</f>
        <v>94.7</v>
      </c>
      <c r="L30" s="8">
        <f>Data!T47</f>
        <v>94.7</v>
      </c>
      <c r="M30" s="8">
        <f>Data!X47</f>
        <v>91</v>
      </c>
      <c r="N30" s="8">
        <f>Data!Y47</f>
        <v>90.5</v>
      </c>
    </row>
    <row r="31" spans="1:14" x14ac:dyDescent="0.2">
      <c r="A31" s="22" t="s">
        <v>13</v>
      </c>
      <c r="B31" s="42" t="s">
        <v>43</v>
      </c>
      <c r="C31" s="6">
        <v>4</v>
      </c>
      <c r="D31" s="6" t="s">
        <v>83</v>
      </c>
      <c r="E31" s="51">
        <f>Data!H48</f>
        <v>96.5</v>
      </c>
      <c r="F31" s="11">
        <f>Data!I48</f>
        <v>96.5</v>
      </c>
      <c r="G31" s="11">
        <f>Data!J48</f>
        <v>92.9</v>
      </c>
      <c r="H31" s="8">
        <f>Data!K48</f>
        <v>96.7</v>
      </c>
      <c r="I31" s="11">
        <f>Data!Q48</f>
        <v>96</v>
      </c>
      <c r="J31" s="11">
        <f>Data!R48</f>
        <v>96.2</v>
      </c>
      <c r="K31" s="11">
        <f>Data!S48</f>
        <v>96</v>
      </c>
      <c r="L31" s="8">
        <f>Data!T48</f>
        <v>96.2</v>
      </c>
      <c r="M31" s="8">
        <f>Data!X48</f>
        <v>93.1</v>
      </c>
      <c r="N31" s="8">
        <f>Data!Y48</f>
        <v>92.8</v>
      </c>
    </row>
    <row r="32" spans="1:14" x14ac:dyDescent="0.2">
      <c r="A32" s="22" t="s">
        <v>13</v>
      </c>
      <c r="B32" s="42" t="s">
        <v>43</v>
      </c>
      <c r="C32" s="6">
        <v>5</v>
      </c>
      <c r="D32" s="6" t="s">
        <v>84</v>
      </c>
      <c r="E32" s="51">
        <f>Data!H49</f>
        <v>97</v>
      </c>
      <c r="F32" s="11">
        <f>Data!I49</f>
        <v>97.2</v>
      </c>
      <c r="G32" s="11">
        <f>Data!J49</f>
        <v>95</v>
      </c>
      <c r="H32" s="8">
        <f>Data!K49</f>
        <v>97</v>
      </c>
      <c r="I32" s="11">
        <f>Data!Q49</f>
        <v>96.1</v>
      </c>
      <c r="J32" s="11">
        <f>Data!R49</f>
        <v>96.1</v>
      </c>
      <c r="K32" s="11">
        <f>Data!S49</f>
        <v>96.1</v>
      </c>
      <c r="L32" s="8">
        <f>Data!T49</f>
        <v>96.1</v>
      </c>
      <c r="M32" s="8">
        <f>Data!X49</f>
        <v>94.6</v>
      </c>
      <c r="N32" s="8">
        <f>Data!Y49</f>
        <v>94</v>
      </c>
    </row>
    <row r="33" spans="1:14" x14ac:dyDescent="0.2">
      <c r="A33" s="22" t="s">
        <v>9</v>
      </c>
      <c r="B33" s="42" t="s">
        <v>44</v>
      </c>
      <c r="C33" s="6">
        <v>1</v>
      </c>
      <c r="D33" s="6" t="s">
        <v>85</v>
      </c>
      <c r="E33" s="7">
        <f>Data!H52</f>
        <v>89.4</v>
      </c>
      <c r="F33" s="11">
        <f>Data!I52</f>
        <v>92.3</v>
      </c>
      <c r="G33" s="11">
        <f>Data!J52</f>
        <v>86.1</v>
      </c>
      <c r="H33" s="8">
        <f>Data!K52</f>
        <v>86.5</v>
      </c>
      <c r="I33" s="11">
        <f>Data!Q52</f>
        <v>85.9</v>
      </c>
      <c r="J33" s="11">
        <f>Data!R52</f>
        <v>86.8</v>
      </c>
      <c r="K33" s="11">
        <f>Data!S52</f>
        <v>84.9</v>
      </c>
      <c r="L33" s="8">
        <f>Data!T52</f>
        <v>85.9</v>
      </c>
      <c r="M33" s="8">
        <f>Data!X52</f>
        <v>79.5</v>
      </c>
      <c r="N33" s="8">
        <f>Data!Y52</f>
        <v>78.2</v>
      </c>
    </row>
    <row r="34" spans="1:14" x14ac:dyDescent="0.2">
      <c r="A34" s="22" t="s">
        <v>9</v>
      </c>
      <c r="B34" s="42" t="s">
        <v>44</v>
      </c>
      <c r="C34" s="6">
        <v>2</v>
      </c>
      <c r="D34" s="6" t="s">
        <v>86</v>
      </c>
      <c r="E34" s="7">
        <f>Data!H53</f>
        <v>92.5</v>
      </c>
      <c r="F34" s="11">
        <f>Data!I53</f>
        <v>93</v>
      </c>
      <c r="G34" s="11">
        <f>Data!J53</f>
        <v>88.8</v>
      </c>
      <c r="H34" s="8">
        <f>Data!K53</f>
        <v>89.3</v>
      </c>
      <c r="I34" s="11">
        <f>Data!Q53</f>
        <v>89.7</v>
      </c>
      <c r="J34" s="11">
        <f>Data!R53</f>
        <v>89.3</v>
      </c>
      <c r="K34" s="11">
        <f>Data!S53</f>
        <v>88</v>
      </c>
      <c r="L34" s="8">
        <f>Data!T53</f>
        <v>88.3</v>
      </c>
      <c r="M34" s="8">
        <f>Data!X53</f>
        <v>82.3</v>
      </c>
      <c r="N34" s="8">
        <f>Data!Y53</f>
        <v>81.099999999999994</v>
      </c>
    </row>
    <row r="35" spans="1:14" x14ac:dyDescent="0.2">
      <c r="A35" s="22" t="s">
        <v>9</v>
      </c>
      <c r="B35" s="42" t="s">
        <v>44</v>
      </c>
      <c r="C35" s="6">
        <v>3</v>
      </c>
      <c r="D35" s="6" t="s">
        <v>87</v>
      </c>
      <c r="E35" s="7">
        <f>Data!H54</f>
        <v>95.3</v>
      </c>
      <c r="F35" s="11">
        <f>Data!I54</f>
        <v>95.6</v>
      </c>
      <c r="G35" s="11">
        <f>Data!J54</f>
        <v>92.1</v>
      </c>
      <c r="H35" s="8">
        <f>Data!K54</f>
        <v>93.5</v>
      </c>
      <c r="I35" s="11">
        <f>Data!Q54</f>
        <v>93.3</v>
      </c>
      <c r="J35" s="11">
        <f>Data!R54</f>
        <v>92.5</v>
      </c>
      <c r="K35" s="11">
        <f>Data!S54</f>
        <v>91.3</v>
      </c>
      <c r="L35" s="8">
        <f>Data!T54</f>
        <v>92</v>
      </c>
      <c r="M35" s="8">
        <f>Data!X54</f>
        <v>89.1</v>
      </c>
      <c r="N35" s="8">
        <f>Data!Y54</f>
        <v>87.8</v>
      </c>
    </row>
    <row r="36" spans="1:14" x14ac:dyDescent="0.2">
      <c r="A36" s="22" t="s">
        <v>9</v>
      </c>
      <c r="B36" s="42" t="s">
        <v>44</v>
      </c>
      <c r="C36" s="6">
        <v>4</v>
      </c>
      <c r="D36" s="6" t="s">
        <v>88</v>
      </c>
      <c r="E36" s="7">
        <f>Data!H55</f>
        <v>96.7</v>
      </c>
      <c r="F36" s="11">
        <f>Data!I55</f>
        <v>96.3</v>
      </c>
      <c r="G36" s="11">
        <f>Data!J55</f>
        <v>94.1</v>
      </c>
      <c r="H36" s="8">
        <f>Data!K55</f>
        <v>96.1</v>
      </c>
      <c r="I36" s="11">
        <f>Data!Q55</f>
        <v>96</v>
      </c>
      <c r="J36" s="11">
        <f>Data!R55</f>
        <v>95.4</v>
      </c>
      <c r="K36" s="11">
        <f>Data!S55</f>
        <v>94.2</v>
      </c>
      <c r="L36" s="8">
        <f>Data!T55</f>
        <v>95.5</v>
      </c>
      <c r="M36" s="8">
        <f>Data!X55</f>
        <v>92.6</v>
      </c>
      <c r="N36" s="8">
        <f>Data!Y55</f>
        <v>92</v>
      </c>
    </row>
    <row r="37" spans="1:14" x14ac:dyDescent="0.2">
      <c r="A37" s="22" t="s">
        <v>9</v>
      </c>
      <c r="B37" s="42" t="s">
        <v>44</v>
      </c>
      <c r="C37" s="6">
        <v>5</v>
      </c>
      <c r="D37" s="6" t="s">
        <v>89</v>
      </c>
      <c r="E37" s="7">
        <f>Data!H56</f>
        <v>96.8</v>
      </c>
      <c r="F37" s="11">
        <f>Data!I56</f>
        <v>96.5</v>
      </c>
      <c r="G37" s="11">
        <f>Data!J56</f>
        <v>94.4</v>
      </c>
      <c r="H37" s="8">
        <f>Data!K56</f>
        <v>95</v>
      </c>
      <c r="I37" s="11">
        <f>Data!Q56</f>
        <v>94.7</v>
      </c>
      <c r="J37" s="11">
        <f>Data!R56</f>
        <v>93.4</v>
      </c>
      <c r="K37" s="11">
        <f>Data!S56</f>
        <v>91.5</v>
      </c>
      <c r="L37" s="8">
        <f>Data!T56</f>
        <v>93.2</v>
      </c>
      <c r="M37" s="8">
        <f>Data!X56</f>
        <v>90.6</v>
      </c>
      <c r="N37" s="8">
        <f>Data!Y56</f>
        <v>90.2</v>
      </c>
    </row>
    <row r="38" spans="1:14" x14ac:dyDescent="0.2">
      <c r="A38" s="22" t="s">
        <v>20</v>
      </c>
      <c r="B38" s="42" t="s">
        <v>45</v>
      </c>
      <c r="C38" s="6">
        <v>1</v>
      </c>
      <c r="D38" s="6" t="s">
        <v>90</v>
      </c>
      <c r="E38" s="7">
        <f>Data!H59</f>
        <v>94.4</v>
      </c>
      <c r="F38" s="11">
        <f>Data!I59</f>
        <v>93.3</v>
      </c>
      <c r="G38" s="11">
        <f>Data!J59</f>
        <v>90.7</v>
      </c>
      <c r="H38" s="8">
        <f>Data!K59</f>
        <v>92.1</v>
      </c>
      <c r="I38" s="11">
        <f>Data!Q59</f>
        <v>91.8</v>
      </c>
      <c r="J38" s="11">
        <f>Data!R59</f>
        <v>91.7</v>
      </c>
      <c r="K38" s="11">
        <f>Data!S59</f>
        <v>91.6</v>
      </c>
      <c r="L38" s="8">
        <f>Data!T59</f>
        <v>90.7</v>
      </c>
      <c r="M38" s="8">
        <f>Data!X59</f>
        <v>89.3</v>
      </c>
      <c r="N38" s="8">
        <f>Data!Y59</f>
        <v>88.5</v>
      </c>
    </row>
    <row r="39" spans="1:14" x14ac:dyDescent="0.2">
      <c r="A39" s="22" t="s">
        <v>20</v>
      </c>
      <c r="B39" s="42" t="s">
        <v>45</v>
      </c>
      <c r="C39" s="6">
        <v>2</v>
      </c>
      <c r="D39" s="6" t="s">
        <v>91</v>
      </c>
      <c r="E39" s="7">
        <f>Data!H60</f>
        <v>96.3</v>
      </c>
      <c r="F39" s="11">
        <f>Data!I60</f>
        <v>94.6</v>
      </c>
      <c r="G39" s="11">
        <f>Data!J60</f>
        <v>93.4</v>
      </c>
      <c r="H39" s="8">
        <f>Data!K60</f>
        <v>94.1</v>
      </c>
      <c r="I39" s="11">
        <f>Data!Q60</f>
        <v>93.7</v>
      </c>
      <c r="J39" s="11">
        <f>Data!R60</f>
        <v>92.2</v>
      </c>
      <c r="K39" s="11">
        <f>Data!S60</f>
        <v>92.6</v>
      </c>
      <c r="L39" s="8">
        <f>Data!T60</f>
        <v>91.6</v>
      </c>
      <c r="M39" s="8">
        <f>Data!X60</f>
        <v>90.5</v>
      </c>
      <c r="N39" s="8">
        <f>Data!Y60</f>
        <v>90.2</v>
      </c>
    </row>
    <row r="40" spans="1:14" x14ac:dyDescent="0.2">
      <c r="A40" s="22" t="s">
        <v>20</v>
      </c>
      <c r="B40" s="42" t="s">
        <v>45</v>
      </c>
      <c r="C40" s="6">
        <v>3</v>
      </c>
      <c r="D40" s="6" t="s">
        <v>92</v>
      </c>
      <c r="E40" s="7">
        <f>Data!H61</f>
        <v>96.4</v>
      </c>
      <c r="F40" s="11">
        <f>Data!I61</f>
        <v>94.8</v>
      </c>
      <c r="G40" s="11">
        <f>Data!J61</f>
        <v>95.4</v>
      </c>
      <c r="H40" s="8">
        <f>Data!K61</f>
        <v>93.9</v>
      </c>
      <c r="I40" s="11">
        <f>Data!Q61</f>
        <v>94.9</v>
      </c>
      <c r="J40" s="11">
        <f>Data!R61</f>
        <v>94.3</v>
      </c>
      <c r="K40" s="11">
        <f>Data!S61</f>
        <v>94.5</v>
      </c>
      <c r="L40" s="8">
        <f>Data!T61</f>
        <v>93.6</v>
      </c>
      <c r="M40" s="8">
        <f>Data!X61</f>
        <v>91.1</v>
      </c>
      <c r="N40" s="8">
        <f>Data!Y61</f>
        <v>90.5</v>
      </c>
    </row>
    <row r="41" spans="1:14" x14ac:dyDescent="0.2">
      <c r="A41" s="22" t="s">
        <v>20</v>
      </c>
      <c r="B41" s="42" t="s">
        <v>45</v>
      </c>
      <c r="C41" s="6">
        <v>4</v>
      </c>
      <c r="D41" s="6" t="s">
        <v>93</v>
      </c>
      <c r="E41" s="7">
        <f>Data!H62</f>
        <v>97.9</v>
      </c>
      <c r="F41" s="11">
        <f>Data!I62</f>
        <v>96.5</v>
      </c>
      <c r="G41" s="11">
        <f>Data!J62</f>
        <v>96.2</v>
      </c>
      <c r="H41" s="8">
        <f>Data!K62</f>
        <v>96.6</v>
      </c>
      <c r="I41" s="11">
        <f>Data!Q62</f>
        <v>97.2</v>
      </c>
      <c r="J41" s="11">
        <f>Data!R62</f>
        <v>96.3</v>
      </c>
      <c r="K41" s="11">
        <f>Data!S62</f>
        <v>96.6</v>
      </c>
      <c r="L41" s="8">
        <f>Data!T62</f>
        <v>96</v>
      </c>
      <c r="M41" s="8">
        <f>Data!X62</f>
        <v>95</v>
      </c>
      <c r="N41" s="8">
        <f>Data!Y62</f>
        <v>94.4</v>
      </c>
    </row>
    <row r="42" spans="1:14" x14ac:dyDescent="0.2">
      <c r="A42" s="22" t="s">
        <v>20</v>
      </c>
      <c r="B42" s="42" t="s">
        <v>45</v>
      </c>
      <c r="C42" s="6">
        <v>5</v>
      </c>
      <c r="D42" s="6" t="s">
        <v>94</v>
      </c>
      <c r="E42" s="7">
        <f>Data!H63</f>
        <v>98.3</v>
      </c>
      <c r="F42" s="11">
        <f>Data!I63</f>
        <v>97.1</v>
      </c>
      <c r="G42" s="11">
        <f>Data!J63</f>
        <v>96.6</v>
      </c>
      <c r="H42" s="8">
        <f>Data!K63</f>
        <v>96.8</v>
      </c>
      <c r="I42" s="11">
        <f>Data!Q63</f>
        <v>97.5</v>
      </c>
      <c r="J42" s="11">
        <f>Data!R63</f>
        <v>97.3</v>
      </c>
      <c r="K42" s="11">
        <f>Data!S63</f>
        <v>97.4</v>
      </c>
      <c r="L42" s="8">
        <f>Data!T63</f>
        <v>96.7</v>
      </c>
      <c r="M42" s="8">
        <f>Data!X63</f>
        <v>96.9</v>
      </c>
      <c r="N42" s="8">
        <f>Data!Y63</f>
        <v>96.6</v>
      </c>
    </row>
    <row r="43" spans="1:14" x14ac:dyDescent="0.2">
      <c r="A43" s="22" t="s">
        <v>7</v>
      </c>
      <c r="B43" s="42" t="s">
        <v>46</v>
      </c>
      <c r="C43" s="6">
        <v>1</v>
      </c>
      <c r="D43" s="6" t="s">
        <v>95</v>
      </c>
      <c r="E43" s="7">
        <f>Data!H66</f>
        <v>87.9</v>
      </c>
      <c r="F43" s="11">
        <f>Data!I66</f>
        <v>89.3</v>
      </c>
      <c r="G43" s="11">
        <f>Data!J66</f>
        <v>86</v>
      </c>
      <c r="H43" s="8">
        <f>Data!K66</f>
        <v>87.9</v>
      </c>
      <c r="I43" s="11">
        <f>Data!Q66</f>
        <v>86.2</v>
      </c>
      <c r="J43" s="11">
        <f>Data!R66</f>
        <v>87.2</v>
      </c>
      <c r="K43" s="11">
        <f>Data!S66</f>
        <v>86.2</v>
      </c>
      <c r="L43" s="8">
        <f>Data!T66</f>
        <v>85.8</v>
      </c>
      <c r="M43" s="8">
        <f>Data!X66</f>
        <v>79.8</v>
      </c>
      <c r="N43" s="8">
        <f>Data!Y66</f>
        <v>79.3</v>
      </c>
    </row>
    <row r="44" spans="1:14" x14ac:dyDescent="0.2">
      <c r="A44" s="22" t="s">
        <v>7</v>
      </c>
      <c r="B44" s="42" t="s">
        <v>46</v>
      </c>
      <c r="C44" s="6">
        <v>2</v>
      </c>
      <c r="D44" s="6" t="s">
        <v>96</v>
      </c>
      <c r="E44" s="7">
        <f>Data!H67</f>
        <v>92.5</v>
      </c>
      <c r="F44" s="11">
        <f>Data!I67</f>
        <v>93</v>
      </c>
      <c r="G44" s="11">
        <f>Data!J67</f>
        <v>91.7</v>
      </c>
      <c r="H44" s="8">
        <f>Data!K67</f>
        <v>92</v>
      </c>
      <c r="I44" s="11">
        <f>Data!Q67</f>
        <v>90.7</v>
      </c>
      <c r="J44" s="11">
        <f>Data!R67</f>
        <v>91.2</v>
      </c>
      <c r="K44" s="11">
        <f>Data!S67</f>
        <v>91.2</v>
      </c>
      <c r="L44" s="8">
        <f>Data!T67</f>
        <v>90</v>
      </c>
      <c r="M44" s="8">
        <f>Data!X67</f>
        <v>88.1</v>
      </c>
      <c r="N44" s="8">
        <f>Data!Y67</f>
        <v>87.1</v>
      </c>
    </row>
    <row r="45" spans="1:14" x14ac:dyDescent="0.2">
      <c r="A45" s="22" t="s">
        <v>7</v>
      </c>
      <c r="B45" s="42" t="s">
        <v>46</v>
      </c>
      <c r="C45" s="6">
        <v>3</v>
      </c>
      <c r="D45" s="6" t="s">
        <v>97</v>
      </c>
      <c r="E45" s="7">
        <f>Data!H68</f>
        <v>94.5</v>
      </c>
      <c r="F45" s="11">
        <f>Data!I68</f>
        <v>94.5</v>
      </c>
      <c r="G45" s="11">
        <f>Data!J68</f>
        <v>91.7</v>
      </c>
      <c r="H45" s="8">
        <f>Data!K68</f>
        <v>94.3</v>
      </c>
      <c r="I45" s="11">
        <f>Data!Q68</f>
        <v>91</v>
      </c>
      <c r="J45" s="11">
        <f>Data!R68</f>
        <v>91.8</v>
      </c>
      <c r="K45" s="11">
        <f>Data!S68</f>
        <v>90.3</v>
      </c>
      <c r="L45" s="8">
        <f>Data!T68</f>
        <v>91.2</v>
      </c>
      <c r="M45" s="8">
        <f>Data!X68</f>
        <v>89.1</v>
      </c>
      <c r="N45" s="8">
        <f>Data!Y68</f>
        <v>87.8</v>
      </c>
    </row>
    <row r="46" spans="1:14" x14ac:dyDescent="0.2">
      <c r="A46" s="22" t="s">
        <v>7</v>
      </c>
      <c r="B46" s="42" t="s">
        <v>46</v>
      </c>
      <c r="C46" s="6">
        <v>4</v>
      </c>
      <c r="D46" s="6" t="s">
        <v>98</v>
      </c>
      <c r="E46" s="7">
        <f>Data!H69</f>
        <v>94.7</v>
      </c>
      <c r="F46" s="11">
        <f>Data!I69</f>
        <v>93.5</v>
      </c>
      <c r="G46" s="11">
        <f>Data!J69</f>
        <v>90.6</v>
      </c>
      <c r="H46" s="8">
        <f>Data!K69</f>
        <v>94.1</v>
      </c>
      <c r="I46" s="11">
        <f>Data!Q69</f>
        <v>94.2</v>
      </c>
      <c r="J46" s="11">
        <f>Data!R69</f>
        <v>94.5</v>
      </c>
      <c r="K46" s="11">
        <f>Data!S69</f>
        <v>93.7</v>
      </c>
      <c r="L46" s="8">
        <f>Data!T69</f>
        <v>94.5</v>
      </c>
      <c r="M46" s="8">
        <f>Data!X69</f>
        <v>91.2</v>
      </c>
      <c r="N46" s="8">
        <f>Data!Y69</f>
        <v>91</v>
      </c>
    </row>
    <row r="47" spans="1:14" x14ac:dyDescent="0.2">
      <c r="A47" s="22" t="s">
        <v>7</v>
      </c>
      <c r="B47" s="42" t="s">
        <v>46</v>
      </c>
      <c r="C47" s="6">
        <v>5</v>
      </c>
      <c r="D47" s="6" t="s">
        <v>99</v>
      </c>
      <c r="E47" s="7">
        <f>Data!H70</f>
        <v>98</v>
      </c>
      <c r="F47" s="11">
        <f>Data!I70</f>
        <v>94.1</v>
      </c>
      <c r="G47" s="11">
        <f>Data!J70</f>
        <v>96.1</v>
      </c>
      <c r="H47" s="8">
        <f>Data!K70</f>
        <v>96.7</v>
      </c>
      <c r="I47" s="11">
        <f>Data!Q70</f>
        <v>94.6</v>
      </c>
      <c r="J47" s="11">
        <f>Data!R70</f>
        <v>95.2</v>
      </c>
      <c r="K47" s="11">
        <f>Data!S70</f>
        <v>94.6</v>
      </c>
      <c r="L47" s="8">
        <f>Data!T70</f>
        <v>93.9</v>
      </c>
      <c r="M47" s="8">
        <f>Data!X70</f>
        <v>97.9</v>
      </c>
      <c r="N47" s="8">
        <f>Data!Y70</f>
        <v>98.4</v>
      </c>
    </row>
    <row r="48" spans="1:14" x14ac:dyDescent="0.2">
      <c r="A48" s="22" t="s">
        <v>8</v>
      </c>
      <c r="B48" s="42" t="s">
        <v>47</v>
      </c>
      <c r="C48" s="6">
        <v>1</v>
      </c>
      <c r="D48" s="6" t="s">
        <v>100</v>
      </c>
      <c r="E48" s="7">
        <f>Data!H73</f>
        <v>95.6</v>
      </c>
      <c r="F48" s="11">
        <f>Data!I73</f>
        <v>96.4</v>
      </c>
      <c r="G48" s="11">
        <f>Data!J73</f>
        <v>92.4</v>
      </c>
      <c r="H48" s="8">
        <f>Data!K73</f>
        <v>95.3</v>
      </c>
      <c r="I48" s="11">
        <f>Data!Q73</f>
        <v>93.5</v>
      </c>
      <c r="J48" s="11">
        <f>Data!R73</f>
        <v>94</v>
      </c>
      <c r="K48" s="11">
        <f>Data!S73</f>
        <v>93.5</v>
      </c>
      <c r="L48" s="8">
        <f>Data!T73</f>
        <v>93.4</v>
      </c>
      <c r="M48" s="8">
        <f>Data!X73</f>
        <v>91.5</v>
      </c>
      <c r="N48" s="8">
        <f>Data!Y73</f>
        <v>90.5</v>
      </c>
    </row>
    <row r="49" spans="1:14" x14ac:dyDescent="0.2">
      <c r="A49" s="22" t="s">
        <v>8</v>
      </c>
      <c r="B49" s="42" t="s">
        <v>47</v>
      </c>
      <c r="C49" s="6">
        <v>2</v>
      </c>
      <c r="D49" s="6" t="s">
        <v>101</v>
      </c>
      <c r="E49" s="7">
        <f>Data!H74</f>
        <v>96.8</v>
      </c>
      <c r="F49" s="11">
        <f>Data!I74</f>
        <v>97.4</v>
      </c>
      <c r="G49" s="11">
        <f>Data!J74</f>
        <v>94.3</v>
      </c>
      <c r="H49" s="8">
        <f>Data!K74</f>
        <v>96.7</v>
      </c>
      <c r="I49" s="11">
        <f>Data!Q74</f>
        <v>92.9</v>
      </c>
      <c r="J49" s="11">
        <f>Data!R74</f>
        <v>93.9</v>
      </c>
      <c r="K49" s="11">
        <f>Data!S74</f>
        <v>93.4</v>
      </c>
      <c r="L49" s="8">
        <f>Data!T74</f>
        <v>93.3</v>
      </c>
      <c r="M49" s="8">
        <f>Data!X74</f>
        <v>93</v>
      </c>
      <c r="N49" s="8">
        <f>Data!Y74</f>
        <v>92.2</v>
      </c>
    </row>
    <row r="50" spans="1:14" x14ac:dyDescent="0.2">
      <c r="A50" s="22" t="s">
        <v>8</v>
      </c>
      <c r="B50" s="42" t="s">
        <v>47</v>
      </c>
      <c r="C50" s="6">
        <v>3</v>
      </c>
      <c r="D50" s="6" t="s">
        <v>102</v>
      </c>
      <c r="E50" s="7">
        <f>Data!H75</f>
        <v>97.1</v>
      </c>
      <c r="F50" s="11">
        <f>Data!I75</f>
        <v>97</v>
      </c>
      <c r="G50" s="11">
        <f>Data!J75</f>
        <v>94.7</v>
      </c>
      <c r="H50" s="8">
        <f>Data!K75</f>
        <v>96.7</v>
      </c>
      <c r="I50" s="11">
        <f>Data!Q75</f>
        <v>95</v>
      </c>
      <c r="J50" s="11">
        <f>Data!R75</f>
        <v>95.4</v>
      </c>
      <c r="K50" s="11">
        <f>Data!S75</f>
        <v>95</v>
      </c>
      <c r="L50" s="8">
        <f>Data!T75</f>
        <v>95.2</v>
      </c>
      <c r="M50" s="8">
        <f>Data!X75</f>
        <v>92.8</v>
      </c>
      <c r="N50" s="8">
        <f>Data!Y75</f>
        <v>92.2</v>
      </c>
    </row>
    <row r="51" spans="1:14" x14ac:dyDescent="0.2">
      <c r="A51" s="22" t="s">
        <v>8</v>
      </c>
      <c r="B51" s="42" t="s">
        <v>47</v>
      </c>
      <c r="C51" s="6">
        <v>4</v>
      </c>
      <c r="D51" s="6" t="s">
        <v>103</v>
      </c>
      <c r="E51" s="7">
        <f>Data!H76</f>
        <v>97.5</v>
      </c>
      <c r="F51" s="11">
        <f>Data!I76</f>
        <v>98</v>
      </c>
      <c r="G51" s="11">
        <f>Data!J76</f>
        <v>95.9</v>
      </c>
      <c r="H51" s="8">
        <f>Data!K76</f>
        <v>97.5</v>
      </c>
      <c r="I51" s="11">
        <f>Data!Q76</f>
        <v>95.7</v>
      </c>
      <c r="J51" s="11">
        <f>Data!R76</f>
        <v>96.2</v>
      </c>
      <c r="K51" s="11">
        <f>Data!S76</f>
        <v>96.2</v>
      </c>
      <c r="L51" s="8">
        <f>Data!T76</f>
        <v>96</v>
      </c>
      <c r="M51" s="8">
        <f>Data!X76</f>
        <v>95.8</v>
      </c>
      <c r="N51" s="8">
        <f>Data!Y76</f>
        <v>95.4</v>
      </c>
    </row>
    <row r="52" spans="1:14" x14ac:dyDescent="0.2">
      <c r="A52" s="22" t="s">
        <v>8</v>
      </c>
      <c r="B52" s="42" t="s">
        <v>47</v>
      </c>
      <c r="C52" s="6">
        <v>5</v>
      </c>
      <c r="D52" s="6" t="s">
        <v>104</v>
      </c>
      <c r="E52" s="7">
        <f>Data!H77</f>
        <v>97.9</v>
      </c>
      <c r="F52" s="11">
        <f>Data!I77</f>
        <v>97.9</v>
      </c>
      <c r="G52" s="11">
        <f>Data!J77</f>
        <v>96</v>
      </c>
      <c r="H52" s="8">
        <f>Data!K77</f>
        <v>97.8</v>
      </c>
      <c r="I52" s="11">
        <f>Data!Q77</f>
        <v>97.9</v>
      </c>
      <c r="J52" s="11">
        <f>Data!R77</f>
        <v>98.1</v>
      </c>
      <c r="K52" s="11">
        <f>Data!S77</f>
        <v>98.1</v>
      </c>
      <c r="L52" s="8">
        <f>Data!T77</f>
        <v>97.8</v>
      </c>
      <c r="M52" s="8">
        <f>Data!X77</f>
        <v>97.1</v>
      </c>
      <c r="N52" s="8">
        <f>Data!Y77</f>
        <v>96.3</v>
      </c>
    </row>
    <row r="53" spans="1:14" x14ac:dyDescent="0.2">
      <c r="A53" s="22" t="s">
        <v>11</v>
      </c>
      <c r="B53" s="42" t="s">
        <v>51</v>
      </c>
      <c r="C53" s="6">
        <v>1</v>
      </c>
      <c r="D53" s="6" t="s">
        <v>105</v>
      </c>
      <c r="E53" s="7">
        <f>Data!H80</f>
        <v>92.5</v>
      </c>
      <c r="F53" s="11">
        <f>Data!I80</f>
        <v>94.2</v>
      </c>
      <c r="G53" s="11">
        <f>Data!J80</f>
        <v>90.3</v>
      </c>
      <c r="H53" s="8">
        <f>Data!K80</f>
        <v>92.3</v>
      </c>
      <c r="I53" s="11">
        <f>Data!Q80</f>
        <v>90.3</v>
      </c>
      <c r="J53" s="11">
        <f>Data!R80</f>
        <v>90.4</v>
      </c>
      <c r="K53" s="11">
        <f>Data!S80</f>
        <v>90</v>
      </c>
      <c r="L53" s="8">
        <f>Data!T80</f>
        <v>89.4</v>
      </c>
      <c r="M53" s="8">
        <f>Data!X80</f>
        <v>86.8</v>
      </c>
      <c r="N53" s="8">
        <f>Data!Y80</f>
        <v>85.6</v>
      </c>
    </row>
    <row r="54" spans="1:14" x14ac:dyDescent="0.2">
      <c r="A54" s="22" t="s">
        <v>11</v>
      </c>
      <c r="B54" s="42" t="s">
        <v>51</v>
      </c>
      <c r="C54" s="6">
        <v>2</v>
      </c>
      <c r="D54" s="6" t="s">
        <v>106</v>
      </c>
      <c r="E54" s="7">
        <f>Data!H81</f>
        <v>94.4</v>
      </c>
      <c r="F54" s="11">
        <f>Data!I81</f>
        <v>94.5</v>
      </c>
      <c r="G54" s="11">
        <f>Data!J81</f>
        <v>90.6</v>
      </c>
      <c r="H54" s="8">
        <f>Data!K81</f>
        <v>92.9</v>
      </c>
      <c r="I54" s="11">
        <f>Data!Q81</f>
        <v>92.5</v>
      </c>
      <c r="J54" s="11">
        <f>Data!R81</f>
        <v>92.2</v>
      </c>
      <c r="K54" s="11">
        <f>Data!S81</f>
        <v>92.3</v>
      </c>
      <c r="L54" s="8">
        <f>Data!T81</f>
        <v>91.7</v>
      </c>
      <c r="M54" s="8">
        <f>Data!X81</f>
        <v>88.1</v>
      </c>
      <c r="N54" s="8">
        <f>Data!Y81</f>
        <v>86.9</v>
      </c>
    </row>
    <row r="55" spans="1:14" x14ac:dyDescent="0.2">
      <c r="A55" s="22" t="s">
        <v>11</v>
      </c>
      <c r="B55" s="42" t="s">
        <v>51</v>
      </c>
      <c r="C55" s="6">
        <v>3</v>
      </c>
      <c r="D55" s="6" t="s">
        <v>107</v>
      </c>
      <c r="E55" s="7">
        <f>Data!H82</f>
        <v>96.7</v>
      </c>
      <c r="F55" s="11">
        <f>Data!I82</f>
        <v>96.5</v>
      </c>
      <c r="G55" s="11">
        <f>Data!J82</f>
        <v>94.5</v>
      </c>
      <c r="H55" s="8">
        <f>Data!K82</f>
        <v>96.1</v>
      </c>
      <c r="I55" s="11">
        <f>Data!Q82</f>
        <v>94.6</v>
      </c>
      <c r="J55" s="11">
        <f>Data!R82</f>
        <v>94.4</v>
      </c>
      <c r="K55" s="11">
        <f>Data!S82</f>
        <v>93.7</v>
      </c>
      <c r="L55" s="8">
        <f>Data!T82</f>
        <v>93.9</v>
      </c>
      <c r="M55" s="8">
        <f>Data!X82</f>
        <v>91.8</v>
      </c>
      <c r="N55" s="8">
        <f>Data!Y82</f>
        <v>91.1</v>
      </c>
    </row>
    <row r="56" spans="1:14" x14ac:dyDescent="0.2">
      <c r="A56" s="22" t="s">
        <v>11</v>
      </c>
      <c r="B56" s="42" t="s">
        <v>51</v>
      </c>
      <c r="C56" s="6">
        <v>4</v>
      </c>
      <c r="D56" s="6" t="s">
        <v>108</v>
      </c>
      <c r="E56" s="7">
        <f>Data!H83</f>
        <v>97.6</v>
      </c>
      <c r="F56" s="11">
        <f>Data!I83</f>
        <v>96.9</v>
      </c>
      <c r="G56" s="11">
        <f>Data!J83</f>
        <v>95.3</v>
      </c>
      <c r="H56" s="8">
        <f>Data!K83</f>
        <v>96.4</v>
      </c>
      <c r="I56" s="11">
        <f>Data!Q83</f>
        <v>96.2</v>
      </c>
      <c r="J56" s="11">
        <f>Data!R83</f>
        <v>96.1</v>
      </c>
      <c r="K56" s="11">
        <f>Data!S83</f>
        <v>95.4</v>
      </c>
      <c r="L56" s="8">
        <f>Data!T83</f>
        <v>95.4</v>
      </c>
      <c r="M56" s="8">
        <f>Data!X83</f>
        <v>93.3</v>
      </c>
      <c r="N56" s="8">
        <f>Data!Y83</f>
        <v>92.2</v>
      </c>
    </row>
    <row r="57" spans="1:14" x14ac:dyDescent="0.2">
      <c r="A57" s="22" t="s">
        <v>11</v>
      </c>
      <c r="B57" s="42" t="s">
        <v>51</v>
      </c>
      <c r="C57" s="6">
        <v>5</v>
      </c>
      <c r="D57" s="6" t="s">
        <v>109</v>
      </c>
      <c r="E57" s="7">
        <f>Data!H84</f>
        <v>97.8</v>
      </c>
      <c r="F57" s="11">
        <f>Data!I84</f>
        <v>96.5</v>
      </c>
      <c r="G57" s="11">
        <f>Data!J84</f>
        <v>95.1</v>
      </c>
      <c r="H57" s="8">
        <f>Data!K84</f>
        <v>96.5</v>
      </c>
      <c r="I57" s="11">
        <f>Data!Q84</f>
        <v>97</v>
      </c>
      <c r="J57" s="11">
        <f>Data!R84</f>
        <v>96.4</v>
      </c>
      <c r="K57" s="11">
        <f>Data!S84</f>
        <v>95.5</v>
      </c>
      <c r="L57" s="8">
        <f>Data!T84</f>
        <v>95.6</v>
      </c>
      <c r="M57" s="8">
        <f>Data!X84</f>
        <v>92.9</v>
      </c>
      <c r="N57" s="8">
        <f>Data!Y84</f>
        <v>92.6</v>
      </c>
    </row>
    <row r="58" spans="1:14" x14ac:dyDescent="0.2">
      <c r="A58" s="22" t="s">
        <v>10</v>
      </c>
      <c r="B58" s="42" t="s">
        <v>52</v>
      </c>
      <c r="C58" s="6">
        <v>1</v>
      </c>
      <c r="D58" s="6" t="s">
        <v>110</v>
      </c>
      <c r="E58" s="7" t="str">
        <f>Data!H87</f>
        <v>..</v>
      </c>
      <c r="F58" s="11" t="str">
        <f>Data!I87</f>
        <v>..</v>
      </c>
      <c r="G58" s="11" t="str">
        <f>Data!J87</f>
        <v>..</v>
      </c>
      <c r="H58" s="8" t="str">
        <f>Data!K87</f>
        <v>..</v>
      </c>
      <c r="I58" s="11" t="str">
        <f>Data!Q87</f>
        <v>..</v>
      </c>
      <c r="J58" s="11" t="str">
        <f>Data!R87</f>
        <v>..</v>
      </c>
      <c r="K58" s="11" t="str">
        <f>Data!S87</f>
        <v>..</v>
      </c>
      <c r="L58" s="8" t="str">
        <f>Data!T87</f>
        <v>..</v>
      </c>
      <c r="M58" s="8" t="s">
        <v>172</v>
      </c>
      <c r="N58" s="8" t="s">
        <v>172</v>
      </c>
    </row>
    <row r="59" spans="1:14" x14ac:dyDescent="0.2">
      <c r="A59" s="22" t="s">
        <v>10</v>
      </c>
      <c r="B59" s="42" t="s">
        <v>52</v>
      </c>
      <c r="C59" s="6">
        <v>2</v>
      </c>
      <c r="D59" s="6" t="s">
        <v>111</v>
      </c>
      <c r="E59" s="7">
        <f>Data!H88</f>
        <v>93.3</v>
      </c>
      <c r="F59" s="11">
        <f>Data!I88</f>
        <v>93.3</v>
      </c>
      <c r="G59" s="11">
        <f>Data!J88</f>
        <v>93.3</v>
      </c>
      <c r="H59" s="8">
        <f>Data!K88</f>
        <v>93.3</v>
      </c>
      <c r="I59" s="11">
        <f>Data!Q88</f>
        <v>90</v>
      </c>
      <c r="J59" s="11">
        <f>Data!R88</f>
        <v>90</v>
      </c>
      <c r="K59" s="11">
        <f>Data!S88</f>
        <v>90</v>
      </c>
      <c r="L59" s="8">
        <f>Data!T88</f>
        <v>90</v>
      </c>
      <c r="M59" s="8">
        <f>Data!X88</f>
        <v>96.2</v>
      </c>
      <c r="N59" s="8">
        <f>Data!Y88</f>
        <v>100</v>
      </c>
    </row>
    <row r="60" spans="1:14" x14ac:dyDescent="0.2">
      <c r="A60" s="22" t="s">
        <v>10</v>
      </c>
      <c r="B60" s="42" t="s">
        <v>52</v>
      </c>
      <c r="C60" s="6">
        <v>3</v>
      </c>
      <c r="D60" s="6" t="s">
        <v>112</v>
      </c>
      <c r="E60" s="7">
        <f>Data!H89</f>
        <v>94.1</v>
      </c>
      <c r="F60" s="11">
        <f>Data!I89</f>
        <v>94.1</v>
      </c>
      <c r="G60" s="11">
        <f>Data!J89</f>
        <v>85.3</v>
      </c>
      <c r="H60" s="8">
        <f>Data!K89</f>
        <v>94.1</v>
      </c>
      <c r="I60" s="11">
        <f>Data!Q89</f>
        <v>100</v>
      </c>
      <c r="J60" s="11">
        <f>Data!R89</f>
        <v>100</v>
      </c>
      <c r="K60" s="11">
        <f>Data!S89</f>
        <v>97.1</v>
      </c>
      <c r="L60" s="8">
        <f>Data!T89</f>
        <v>97.1</v>
      </c>
      <c r="M60" s="8">
        <f>Data!X89</f>
        <v>91.4</v>
      </c>
      <c r="N60" s="8">
        <f>Data!Y89</f>
        <v>88.6</v>
      </c>
    </row>
    <row r="61" spans="1:14" x14ac:dyDescent="0.2">
      <c r="A61" s="22" t="s">
        <v>10</v>
      </c>
      <c r="B61" s="42" t="s">
        <v>52</v>
      </c>
      <c r="C61" s="6">
        <v>4</v>
      </c>
      <c r="D61" s="6" t="s">
        <v>113</v>
      </c>
      <c r="E61" s="7">
        <f>Data!H90</f>
        <v>99.2</v>
      </c>
      <c r="F61" s="11">
        <f>Data!I90</f>
        <v>97.5</v>
      </c>
      <c r="G61" s="11">
        <f>Data!J90</f>
        <v>96.7</v>
      </c>
      <c r="H61" s="8">
        <f>Data!K90</f>
        <v>98.4</v>
      </c>
      <c r="I61" s="11">
        <f>Data!Q90</f>
        <v>97.8</v>
      </c>
      <c r="J61" s="11">
        <f>Data!R90</f>
        <v>97.8</v>
      </c>
      <c r="K61" s="11">
        <f>Data!S90</f>
        <v>96.4</v>
      </c>
      <c r="L61" s="8">
        <f>Data!T90</f>
        <v>97.1</v>
      </c>
      <c r="M61" s="8">
        <f>Data!X90</f>
        <v>93.8</v>
      </c>
      <c r="N61" s="8">
        <f>Data!Y90</f>
        <v>93.8</v>
      </c>
    </row>
    <row r="62" spans="1:14" x14ac:dyDescent="0.2">
      <c r="A62" s="22" t="s">
        <v>10</v>
      </c>
      <c r="B62" s="42" t="s">
        <v>52</v>
      </c>
      <c r="C62" s="6">
        <v>5</v>
      </c>
      <c r="D62" s="6" t="s">
        <v>114</v>
      </c>
      <c r="E62" s="7" t="str">
        <f>Data!H91</f>
        <v>..</v>
      </c>
      <c r="F62" s="11" t="str">
        <f>Data!I91</f>
        <v>..</v>
      </c>
      <c r="G62" s="11" t="str">
        <f>Data!J91</f>
        <v>..</v>
      </c>
      <c r="H62" s="8" t="str">
        <f>Data!K91</f>
        <v>..</v>
      </c>
      <c r="I62" s="11" t="str">
        <f>Data!Q91</f>
        <v>..</v>
      </c>
      <c r="J62" s="11" t="str">
        <f>Data!R91</f>
        <v>..</v>
      </c>
      <c r="K62" s="11" t="str">
        <f>Data!S91</f>
        <v>..</v>
      </c>
      <c r="L62" s="8" t="str">
        <f>Data!T91</f>
        <v>..</v>
      </c>
      <c r="M62" s="8" t="s">
        <v>172</v>
      </c>
      <c r="N62" s="8" t="s">
        <v>172</v>
      </c>
    </row>
    <row r="63" spans="1:14" x14ac:dyDescent="0.2">
      <c r="A63" s="22" t="s">
        <v>16</v>
      </c>
      <c r="B63" s="42" t="s">
        <v>53</v>
      </c>
      <c r="C63" s="6">
        <v>1</v>
      </c>
      <c r="D63" s="6" t="s">
        <v>115</v>
      </c>
      <c r="E63" s="7" t="str">
        <f>Data!H94</f>
        <v>..</v>
      </c>
      <c r="F63" s="11" t="str">
        <f>Data!I94</f>
        <v>..</v>
      </c>
      <c r="G63" s="11" t="str">
        <f>Data!J94</f>
        <v>..</v>
      </c>
      <c r="H63" s="8" t="str">
        <f>Data!K94</f>
        <v>..</v>
      </c>
      <c r="I63" s="11" t="str">
        <f>Data!Q94</f>
        <v>..</v>
      </c>
      <c r="J63" s="11" t="str">
        <f>Data!R94</f>
        <v>..</v>
      </c>
      <c r="K63" s="11" t="str">
        <f>Data!S94</f>
        <v>..</v>
      </c>
      <c r="L63" s="8" t="str">
        <f>Data!T94</f>
        <v>..</v>
      </c>
      <c r="M63" s="8" t="s">
        <v>172</v>
      </c>
      <c r="N63" s="8" t="s">
        <v>172</v>
      </c>
    </row>
    <row r="64" spans="1:14" x14ac:dyDescent="0.2">
      <c r="A64" s="22" t="s">
        <v>16</v>
      </c>
      <c r="B64" s="42" t="s">
        <v>53</v>
      </c>
      <c r="C64" s="6">
        <v>2</v>
      </c>
      <c r="D64" s="6" t="s">
        <v>116</v>
      </c>
      <c r="E64" s="7">
        <f>Data!H95</f>
        <v>90.9</v>
      </c>
      <c r="F64" s="11">
        <f>Data!I95</f>
        <v>90.9</v>
      </c>
      <c r="G64" s="11">
        <f>Data!J95</f>
        <v>90.9</v>
      </c>
      <c r="H64" s="8">
        <f>Data!K95</f>
        <v>90.9</v>
      </c>
      <c r="I64" s="11">
        <f>Data!Q95</f>
        <v>87.5</v>
      </c>
      <c r="J64" s="11">
        <f>Data!R95</f>
        <v>87.5</v>
      </c>
      <c r="K64" s="11">
        <f>Data!S95</f>
        <v>87.5</v>
      </c>
      <c r="L64" s="8">
        <f>Data!T95</f>
        <v>87.5</v>
      </c>
      <c r="M64" s="8">
        <f>Data!X95</f>
        <v>71.400000000000006</v>
      </c>
      <c r="N64" s="8">
        <f>Data!Y95</f>
        <v>71.400000000000006</v>
      </c>
    </row>
    <row r="65" spans="1:14" x14ac:dyDescent="0.2">
      <c r="A65" s="22" t="s">
        <v>16</v>
      </c>
      <c r="B65" s="42" t="s">
        <v>53</v>
      </c>
      <c r="C65" s="6">
        <v>3</v>
      </c>
      <c r="D65" s="6" t="s">
        <v>117</v>
      </c>
      <c r="E65" s="7">
        <f>Data!H96</f>
        <v>91.8</v>
      </c>
      <c r="F65" s="11">
        <f>Data!I96</f>
        <v>93.2</v>
      </c>
      <c r="G65" s="11">
        <f>Data!J96</f>
        <v>93.2</v>
      </c>
      <c r="H65" s="8">
        <f>Data!K96</f>
        <v>91.8</v>
      </c>
      <c r="I65" s="11">
        <f>Data!Q96</f>
        <v>91.2</v>
      </c>
      <c r="J65" s="11">
        <f>Data!R96</f>
        <v>91.2</v>
      </c>
      <c r="K65" s="11">
        <f>Data!S96</f>
        <v>91.2</v>
      </c>
      <c r="L65" s="8">
        <f>Data!T96</f>
        <v>91.2</v>
      </c>
      <c r="M65" s="8">
        <f>Data!X96</f>
        <v>85.9</v>
      </c>
      <c r="N65" s="8">
        <f>Data!Y96</f>
        <v>84.4</v>
      </c>
    </row>
    <row r="66" spans="1:14" x14ac:dyDescent="0.2">
      <c r="A66" s="22" t="s">
        <v>16</v>
      </c>
      <c r="B66" s="42" t="s">
        <v>53</v>
      </c>
      <c r="C66" s="6">
        <v>4</v>
      </c>
      <c r="D66" s="6" t="s">
        <v>118</v>
      </c>
      <c r="E66" s="7">
        <f>Data!H97</f>
        <v>97.3</v>
      </c>
      <c r="F66" s="11">
        <f>Data!I97</f>
        <v>95.6</v>
      </c>
      <c r="G66" s="11">
        <f>Data!J97</f>
        <v>92</v>
      </c>
      <c r="H66" s="8">
        <f>Data!K97</f>
        <v>96.5</v>
      </c>
      <c r="I66" s="11">
        <f>Data!Q97</f>
        <v>89.2</v>
      </c>
      <c r="J66" s="11">
        <f>Data!R97</f>
        <v>89.2</v>
      </c>
      <c r="K66" s="11">
        <f>Data!S97</f>
        <v>89.2</v>
      </c>
      <c r="L66" s="8">
        <f>Data!T97</f>
        <v>88.3</v>
      </c>
      <c r="M66" s="8">
        <f>Data!X97</f>
        <v>85.7</v>
      </c>
      <c r="N66" s="8">
        <f>Data!Y97</f>
        <v>86.4</v>
      </c>
    </row>
    <row r="67" spans="1:14" x14ac:dyDescent="0.2">
      <c r="A67" s="22" t="s">
        <v>16</v>
      </c>
      <c r="B67" s="42" t="s">
        <v>53</v>
      </c>
      <c r="C67" s="6">
        <v>5</v>
      </c>
      <c r="D67" s="6" t="s">
        <v>119</v>
      </c>
      <c r="E67" s="7" t="str">
        <f>Data!H98</f>
        <v>..</v>
      </c>
      <c r="F67" s="11" t="str">
        <f>Data!I98</f>
        <v>..</v>
      </c>
      <c r="G67" s="11" t="str">
        <f>Data!J98</f>
        <v>..</v>
      </c>
      <c r="H67" s="8" t="str">
        <f>Data!K98</f>
        <v>..</v>
      </c>
      <c r="I67" s="11" t="str">
        <f>Data!Q98</f>
        <v>..</v>
      </c>
      <c r="J67" s="11" t="str">
        <f>Data!R98</f>
        <v>..</v>
      </c>
      <c r="K67" s="11" t="str">
        <f>Data!S98</f>
        <v>..</v>
      </c>
      <c r="L67" s="8" t="str">
        <f>Data!T98</f>
        <v>..</v>
      </c>
      <c r="M67" s="8" t="s">
        <v>172</v>
      </c>
      <c r="N67" s="8" t="s">
        <v>172</v>
      </c>
    </row>
    <row r="68" spans="1:14" x14ac:dyDescent="0.2">
      <c r="A68" s="22" t="s">
        <v>12</v>
      </c>
      <c r="B68" s="42" t="s">
        <v>48</v>
      </c>
      <c r="C68" s="6">
        <v>1</v>
      </c>
      <c r="D68" s="6" t="s">
        <v>120</v>
      </c>
      <c r="E68" s="7">
        <f>Data!H101</f>
        <v>89.2</v>
      </c>
      <c r="F68" s="11">
        <f>Data!I101</f>
        <v>91.9</v>
      </c>
      <c r="G68" s="11">
        <f>Data!J101</f>
        <v>85.8</v>
      </c>
      <c r="H68" s="8">
        <f>Data!K101</f>
        <v>87.1</v>
      </c>
      <c r="I68" s="11">
        <f>Data!Q101</f>
        <v>87.6</v>
      </c>
      <c r="J68" s="11">
        <f>Data!R101</f>
        <v>87.2</v>
      </c>
      <c r="K68" s="11">
        <f>Data!S101</f>
        <v>86.6</v>
      </c>
      <c r="L68" s="8">
        <f>Data!T101</f>
        <v>85.7</v>
      </c>
      <c r="M68" s="8">
        <f>Data!X101</f>
        <v>86.2</v>
      </c>
      <c r="N68" s="8">
        <f>Data!Y101</f>
        <v>85.6</v>
      </c>
    </row>
    <row r="69" spans="1:14" x14ac:dyDescent="0.2">
      <c r="A69" s="22" t="s">
        <v>12</v>
      </c>
      <c r="B69" s="42" t="s">
        <v>48</v>
      </c>
      <c r="C69" s="6">
        <v>2</v>
      </c>
      <c r="D69" s="6" t="s">
        <v>121</v>
      </c>
      <c r="E69" s="7">
        <f>Data!H102</f>
        <v>92.8</v>
      </c>
      <c r="F69" s="11">
        <f>Data!I102</f>
        <v>95.3</v>
      </c>
      <c r="G69" s="11">
        <f>Data!J102</f>
        <v>89.3</v>
      </c>
      <c r="H69" s="8">
        <f>Data!K102</f>
        <v>91.5</v>
      </c>
      <c r="I69" s="11">
        <f>Data!Q102</f>
        <v>90.1</v>
      </c>
      <c r="J69" s="11">
        <f>Data!R102</f>
        <v>90.1</v>
      </c>
      <c r="K69" s="11">
        <f>Data!S102</f>
        <v>90.2</v>
      </c>
      <c r="L69" s="8">
        <f>Data!T102</f>
        <v>89.5</v>
      </c>
      <c r="M69" s="8">
        <f>Data!X102</f>
        <v>89.2</v>
      </c>
      <c r="N69" s="8">
        <f>Data!Y102</f>
        <v>87.9</v>
      </c>
    </row>
    <row r="70" spans="1:14" x14ac:dyDescent="0.2">
      <c r="A70" s="22" t="s">
        <v>12</v>
      </c>
      <c r="B70" s="42" t="s">
        <v>48</v>
      </c>
      <c r="C70" s="6">
        <v>3</v>
      </c>
      <c r="D70" s="6" t="s">
        <v>122</v>
      </c>
      <c r="E70" s="7">
        <f>Data!H103</f>
        <v>95</v>
      </c>
      <c r="F70" s="11">
        <f>Data!I103</f>
        <v>96.6</v>
      </c>
      <c r="G70" s="11">
        <f>Data!J103</f>
        <v>92.3</v>
      </c>
      <c r="H70" s="8">
        <f>Data!K103</f>
        <v>93.1</v>
      </c>
      <c r="I70" s="11">
        <f>Data!Q103</f>
        <v>91.1</v>
      </c>
      <c r="J70" s="11">
        <f>Data!R103</f>
        <v>92.5</v>
      </c>
      <c r="K70" s="11">
        <f>Data!S103</f>
        <v>93</v>
      </c>
      <c r="L70" s="8">
        <f>Data!T103</f>
        <v>91.9</v>
      </c>
      <c r="M70" s="8">
        <f>Data!X103</f>
        <v>91.4</v>
      </c>
      <c r="N70" s="8">
        <f>Data!Y103</f>
        <v>90.9</v>
      </c>
    </row>
    <row r="71" spans="1:14" x14ac:dyDescent="0.2">
      <c r="A71" s="22" t="s">
        <v>12</v>
      </c>
      <c r="B71" s="42" t="s">
        <v>48</v>
      </c>
      <c r="C71" s="6">
        <v>4</v>
      </c>
      <c r="D71" s="6" t="s">
        <v>123</v>
      </c>
      <c r="E71" s="7">
        <f>Data!H104</f>
        <v>95.9</v>
      </c>
      <c r="F71" s="11">
        <f>Data!I104</f>
        <v>96.8</v>
      </c>
      <c r="G71" s="11">
        <f>Data!J104</f>
        <v>92.8</v>
      </c>
      <c r="H71" s="8">
        <f>Data!K104</f>
        <v>95.5</v>
      </c>
      <c r="I71" s="11">
        <f>Data!Q104</f>
        <v>95</v>
      </c>
      <c r="J71" s="11">
        <f>Data!R104</f>
        <v>95.1</v>
      </c>
      <c r="K71" s="11">
        <f>Data!S104</f>
        <v>95</v>
      </c>
      <c r="L71" s="8">
        <f>Data!T104</f>
        <v>94.7</v>
      </c>
      <c r="M71" s="8">
        <f>Data!X104</f>
        <v>92.6</v>
      </c>
      <c r="N71" s="8">
        <f>Data!Y104</f>
        <v>92.6</v>
      </c>
    </row>
    <row r="72" spans="1:14" x14ac:dyDescent="0.2">
      <c r="A72" s="22" t="s">
        <v>12</v>
      </c>
      <c r="B72" s="42" t="s">
        <v>48</v>
      </c>
      <c r="C72" s="6">
        <v>5</v>
      </c>
      <c r="D72" s="6" t="s">
        <v>124</v>
      </c>
      <c r="E72" s="7">
        <f>Data!H105</f>
        <v>98.1</v>
      </c>
      <c r="F72" s="11">
        <f>Data!I105</f>
        <v>98.3</v>
      </c>
      <c r="G72" s="11">
        <f>Data!J105</f>
        <v>95.5</v>
      </c>
      <c r="H72" s="8">
        <f>Data!K105</f>
        <v>97.8</v>
      </c>
      <c r="I72" s="11">
        <f>Data!Q105</f>
        <v>94.6</v>
      </c>
      <c r="J72" s="11">
        <f>Data!R105</f>
        <v>94.3</v>
      </c>
      <c r="K72" s="11">
        <f>Data!S105</f>
        <v>95.2</v>
      </c>
      <c r="L72" s="8">
        <f>Data!T105</f>
        <v>95</v>
      </c>
      <c r="M72" s="8">
        <f>Data!X105</f>
        <v>94.4</v>
      </c>
      <c r="N72" s="8">
        <f>Data!Y105</f>
        <v>94.1</v>
      </c>
    </row>
    <row r="73" spans="1:14" x14ac:dyDescent="0.2">
      <c r="A73" s="22" t="s">
        <v>14</v>
      </c>
      <c r="B73" s="42" t="s">
        <v>49</v>
      </c>
      <c r="C73" s="6">
        <v>1</v>
      </c>
      <c r="D73" s="6" t="s">
        <v>125</v>
      </c>
      <c r="E73" s="7" t="str">
        <f>Data!H108</f>
        <v>..</v>
      </c>
      <c r="F73" s="11" t="str">
        <f>Data!I108</f>
        <v>..</v>
      </c>
      <c r="G73" s="11" t="str">
        <f>Data!J108</f>
        <v>..</v>
      </c>
      <c r="H73" s="8" t="str">
        <f>Data!K108</f>
        <v>..</v>
      </c>
      <c r="I73" s="11" t="str">
        <f>Data!Q108</f>
        <v>..</v>
      </c>
      <c r="J73" s="11" t="str">
        <f>Data!R108</f>
        <v>..</v>
      </c>
      <c r="K73" s="11" t="str">
        <f>Data!S108</f>
        <v>..</v>
      </c>
      <c r="L73" s="8" t="str">
        <f>Data!T108</f>
        <v>..</v>
      </c>
      <c r="M73" s="8" t="s">
        <v>172</v>
      </c>
      <c r="N73" s="8" t="s">
        <v>172</v>
      </c>
    </row>
    <row r="74" spans="1:14" x14ac:dyDescent="0.2">
      <c r="A74" s="22" t="s">
        <v>14</v>
      </c>
      <c r="B74" s="42" t="s">
        <v>49</v>
      </c>
      <c r="C74" s="6">
        <v>2</v>
      </c>
      <c r="D74" s="6" t="s">
        <v>126</v>
      </c>
      <c r="E74" s="7">
        <f>Data!H109</f>
        <v>100</v>
      </c>
      <c r="F74" s="11">
        <f>Data!I109</f>
        <v>100</v>
      </c>
      <c r="G74" s="11">
        <f>Data!J109</f>
        <v>96.3</v>
      </c>
      <c r="H74" s="8">
        <f>Data!K109</f>
        <v>100</v>
      </c>
      <c r="I74" s="11">
        <f>Data!Q109</f>
        <v>91.2</v>
      </c>
      <c r="J74" s="11">
        <f>Data!R109</f>
        <v>91.2</v>
      </c>
      <c r="K74" s="11">
        <f>Data!S109</f>
        <v>91.2</v>
      </c>
      <c r="L74" s="8">
        <f>Data!T109</f>
        <v>91.2</v>
      </c>
      <c r="M74" s="8">
        <f>Data!X109</f>
        <v>94.6</v>
      </c>
      <c r="N74" s="8">
        <f>Data!Y109</f>
        <v>89.2</v>
      </c>
    </row>
    <row r="75" spans="1:14" s="24" customFormat="1" x14ac:dyDescent="0.2">
      <c r="A75" s="22" t="s">
        <v>14</v>
      </c>
      <c r="B75" s="42" t="s">
        <v>49</v>
      </c>
      <c r="C75" s="6">
        <v>3</v>
      </c>
      <c r="D75" s="6" t="s">
        <v>127</v>
      </c>
      <c r="E75" s="7">
        <f>Data!H110</f>
        <v>95.3</v>
      </c>
      <c r="F75" s="11">
        <f>Data!I110</f>
        <v>97.3</v>
      </c>
      <c r="G75" s="11">
        <f>Data!J110</f>
        <v>94.7</v>
      </c>
      <c r="H75" s="8">
        <f>Data!K110</f>
        <v>95.3</v>
      </c>
      <c r="I75" s="11">
        <f>Data!Q110</f>
        <v>91.1</v>
      </c>
      <c r="J75" s="11">
        <f>Data!R110</f>
        <v>92.4</v>
      </c>
      <c r="K75" s="11">
        <f>Data!S110</f>
        <v>91.1</v>
      </c>
      <c r="L75" s="8">
        <f>Data!T110</f>
        <v>91.8</v>
      </c>
      <c r="M75" s="8">
        <f>Data!X110</f>
        <v>94.3</v>
      </c>
      <c r="N75" s="8">
        <f>Data!Y110</f>
        <v>93.8</v>
      </c>
    </row>
    <row r="76" spans="1:14" s="24" customFormat="1" x14ac:dyDescent="0.2">
      <c r="A76" s="22" t="s">
        <v>14</v>
      </c>
      <c r="B76" s="42" t="s">
        <v>49</v>
      </c>
      <c r="C76" s="6">
        <v>4</v>
      </c>
      <c r="D76" s="6" t="s">
        <v>128</v>
      </c>
      <c r="E76" s="7" t="str">
        <f>Data!H111</f>
        <v>..</v>
      </c>
      <c r="F76" s="11" t="str">
        <f>Data!I111</f>
        <v>..</v>
      </c>
      <c r="G76" s="11" t="str">
        <f>Data!J111</f>
        <v>..</v>
      </c>
      <c r="H76" s="8" t="str">
        <f>Data!K111</f>
        <v>..</v>
      </c>
      <c r="I76" s="11" t="str">
        <f>Data!Q111</f>
        <v>..</v>
      </c>
      <c r="J76" s="11" t="str">
        <f>Data!R111</f>
        <v>..</v>
      </c>
      <c r="K76" s="11" t="str">
        <f>Data!S111</f>
        <v>..</v>
      </c>
      <c r="L76" s="8" t="str">
        <f>Data!T111</f>
        <v>..</v>
      </c>
      <c r="M76" s="8" t="s">
        <v>172</v>
      </c>
      <c r="N76" s="8" t="s">
        <v>172</v>
      </c>
    </row>
    <row r="77" spans="1:14" s="24" customFormat="1" x14ac:dyDescent="0.2">
      <c r="A77" s="48" t="s">
        <v>14</v>
      </c>
      <c r="B77" s="49" t="s">
        <v>49</v>
      </c>
      <c r="C77" s="6">
        <v>5</v>
      </c>
      <c r="D77" s="6" t="s">
        <v>129</v>
      </c>
      <c r="E77" s="9" t="str">
        <f>Data!H112</f>
        <v>..</v>
      </c>
      <c r="F77" s="10" t="str">
        <f>Data!I112</f>
        <v>..</v>
      </c>
      <c r="G77" s="10" t="str">
        <f>Data!J112</f>
        <v>..</v>
      </c>
      <c r="H77" s="199" t="str">
        <f>Data!K112</f>
        <v>..</v>
      </c>
      <c r="I77" s="9" t="str">
        <f>Data!Q112</f>
        <v>..</v>
      </c>
      <c r="J77" s="10" t="str">
        <f>Data!R112</f>
        <v>..</v>
      </c>
      <c r="K77" s="10" t="str">
        <f>Data!S112</f>
        <v>..</v>
      </c>
      <c r="L77" s="199" t="str">
        <f>Data!T112</f>
        <v>..</v>
      </c>
      <c r="M77" s="199" t="s">
        <v>172</v>
      </c>
      <c r="N77" s="199" t="s">
        <v>172</v>
      </c>
    </row>
    <row r="78" spans="1:14" x14ac:dyDescent="0.2">
      <c r="A78" s="74" t="s">
        <v>3</v>
      </c>
      <c r="B78" s="73" t="s">
        <v>54</v>
      </c>
      <c r="C78" s="23" t="s">
        <v>48</v>
      </c>
      <c r="D78" s="6" t="s">
        <v>161</v>
      </c>
      <c r="E78" s="3">
        <f>Data!H9</f>
        <v>95.7</v>
      </c>
      <c r="F78" s="3">
        <f>Data!I9</f>
        <v>95.8</v>
      </c>
      <c r="G78" s="3">
        <f>Data!J9</f>
        <v>93.1</v>
      </c>
      <c r="H78" s="198">
        <f>Data!K9</f>
        <v>94.7</v>
      </c>
      <c r="I78" s="130">
        <f>Data!Q9</f>
        <v>93.9</v>
      </c>
      <c r="J78" s="130">
        <f>Data!R9</f>
        <v>93.7</v>
      </c>
      <c r="K78" s="130">
        <f>Data!S9</f>
        <v>93.4</v>
      </c>
      <c r="L78" s="198">
        <f>Data!T9</f>
        <v>93.2</v>
      </c>
      <c r="M78" s="8">
        <f>Data!X9</f>
        <v>91.1</v>
      </c>
      <c r="N78" s="8">
        <f>Data!Y9</f>
        <v>90.5</v>
      </c>
    </row>
    <row r="79" spans="1:14" x14ac:dyDescent="0.2">
      <c r="A79" s="24"/>
      <c r="B79" s="24"/>
    </row>
    <row r="80" spans="1:14" x14ac:dyDescent="0.2">
      <c r="A80" s="24"/>
      <c r="B80" s="24"/>
    </row>
    <row r="81" spans="1:2" x14ac:dyDescent="0.2">
      <c r="A81" s="24"/>
      <c r="B81" s="24"/>
    </row>
    <row r="82" spans="1:2" x14ac:dyDescent="0.2">
      <c r="A82" s="24"/>
      <c r="B82" s="24"/>
    </row>
    <row r="83" spans="1:2" x14ac:dyDescent="0.2">
      <c r="A83" s="24"/>
      <c r="B83" s="24"/>
    </row>
    <row r="84" spans="1:2" x14ac:dyDescent="0.2">
      <c r="A84" s="24"/>
      <c r="B84" s="24"/>
    </row>
    <row r="85" spans="1:2" x14ac:dyDescent="0.2">
      <c r="A85" s="24"/>
      <c r="B85" s="24"/>
    </row>
    <row r="86" spans="1:2" x14ac:dyDescent="0.2">
      <c r="A86" s="24"/>
      <c r="B86" s="24"/>
    </row>
    <row r="87" spans="1:2" x14ac:dyDescent="0.2">
      <c r="A87" s="24"/>
      <c r="B87" s="24"/>
    </row>
    <row r="88" spans="1:2" x14ac:dyDescent="0.2">
      <c r="A88" s="24"/>
      <c r="B88" s="24"/>
    </row>
    <row r="89" spans="1:2" x14ac:dyDescent="0.2">
      <c r="A89" s="24"/>
      <c r="B89" s="24"/>
    </row>
    <row r="90" spans="1:2" x14ac:dyDescent="0.2">
      <c r="A90" s="24"/>
      <c r="B90" s="24"/>
    </row>
    <row r="91" spans="1:2" x14ac:dyDescent="0.2">
      <c r="A91" s="24"/>
      <c r="B91" s="24"/>
    </row>
    <row r="92" spans="1:2" x14ac:dyDescent="0.2">
      <c r="A92" s="24"/>
      <c r="B92" s="24"/>
    </row>
    <row r="93" spans="1:2" x14ac:dyDescent="0.2">
      <c r="A93" s="24"/>
      <c r="B93" s="24"/>
    </row>
    <row r="94" spans="1:2" x14ac:dyDescent="0.2">
      <c r="A94" s="24"/>
      <c r="B94" s="24"/>
    </row>
    <row r="95" spans="1:2" x14ac:dyDescent="0.2">
      <c r="A95" s="24"/>
      <c r="B95" s="24"/>
    </row>
    <row r="96" spans="1:2" x14ac:dyDescent="0.2">
      <c r="A96" s="24"/>
      <c r="B96" s="24"/>
    </row>
    <row r="97" spans="1:2" x14ac:dyDescent="0.2">
      <c r="A97" s="24"/>
      <c r="B97" s="24"/>
    </row>
    <row r="98" spans="1:2" x14ac:dyDescent="0.2">
      <c r="A98" s="24"/>
      <c r="B98" s="24"/>
    </row>
    <row r="99" spans="1:2" x14ac:dyDescent="0.2">
      <c r="A99" s="24"/>
      <c r="B99" s="24"/>
    </row>
    <row r="100" spans="1:2" x14ac:dyDescent="0.2">
      <c r="A100" s="24"/>
      <c r="B100" s="24"/>
    </row>
    <row r="101" spans="1:2" x14ac:dyDescent="0.2">
      <c r="A101" s="24"/>
      <c r="B101" s="24"/>
    </row>
    <row r="102" spans="1:2" x14ac:dyDescent="0.2">
      <c r="A102" s="24"/>
      <c r="B102" s="24"/>
    </row>
    <row r="103" spans="1:2" x14ac:dyDescent="0.2">
      <c r="A103" s="24"/>
      <c r="B103" s="24"/>
    </row>
    <row r="104" spans="1:2" x14ac:dyDescent="0.2">
      <c r="A104" s="24"/>
      <c r="B104" s="24"/>
    </row>
    <row r="105" spans="1:2" x14ac:dyDescent="0.2">
      <c r="A105" s="24"/>
      <c r="B105" s="24"/>
    </row>
    <row r="106" spans="1:2" x14ac:dyDescent="0.2">
      <c r="A106" s="24"/>
      <c r="B106" s="24"/>
    </row>
    <row r="107" spans="1:2" x14ac:dyDescent="0.2">
      <c r="A107" s="24"/>
      <c r="B107" s="24"/>
    </row>
    <row r="108" spans="1:2" x14ac:dyDescent="0.2">
      <c r="A108" s="24"/>
      <c r="B108" s="24"/>
    </row>
    <row r="109" spans="1:2" x14ac:dyDescent="0.2">
      <c r="A109" s="24"/>
      <c r="B109" s="24"/>
    </row>
    <row r="110" spans="1:2" x14ac:dyDescent="0.2">
      <c r="A110" s="24"/>
      <c r="B110" s="24"/>
    </row>
    <row r="111" spans="1:2" x14ac:dyDescent="0.2">
      <c r="A111" s="24"/>
      <c r="B111" s="24"/>
    </row>
    <row r="112" spans="1:2" x14ac:dyDescent="0.2">
      <c r="A112" s="24"/>
      <c r="B112" s="24"/>
    </row>
    <row r="113" spans="1:2" x14ac:dyDescent="0.2">
      <c r="A113" s="24"/>
      <c r="B113" s="24"/>
    </row>
    <row r="114" spans="1:2" x14ac:dyDescent="0.2">
      <c r="A114" s="24"/>
      <c r="B114" s="24"/>
    </row>
    <row r="115" spans="1:2" x14ac:dyDescent="0.2">
      <c r="A115" s="24"/>
      <c r="B115" s="24"/>
    </row>
    <row r="116" spans="1:2" x14ac:dyDescent="0.2">
      <c r="A116" s="24"/>
      <c r="B116" s="24"/>
    </row>
    <row r="117" spans="1:2" x14ac:dyDescent="0.2">
      <c r="A117" s="24"/>
      <c r="B117" s="24"/>
    </row>
    <row r="118" spans="1:2" x14ac:dyDescent="0.2">
      <c r="A118" s="24"/>
      <c r="B118" s="24"/>
    </row>
    <row r="119" spans="1:2" x14ac:dyDescent="0.2">
      <c r="A119" s="24"/>
      <c r="B119" s="24"/>
    </row>
    <row r="120" spans="1:2" x14ac:dyDescent="0.2">
      <c r="A120" s="24"/>
      <c r="B120" s="24"/>
    </row>
    <row r="121" spans="1:2" x14ac:dyDescent="0.2">
      <c r="A121" s="24"/>
      <c r="B121" s="24"/>
    </row>
    <row r="122" spans="1:2" x14ac:dyDescent="0.2">
      <c r="A122" s="24"/>
      <c r="B122" s="24"/>
    </row>
    <row r="123" spans="1:2" x14ac:dyDescent="0.2">
      <c r="A123" s="24"/>
      <c r="B123" s="24"/>
    </row>
    <row r="124" spans="1:2" x14ac:dyDescent="0.2">
      <c r="A124" s="24"/>
      <c r="B124" s="24"/>
    </row>
    <row r="125" spans="1:2" x14ac:dyDescent="0.2">
      <c r="A125" s="24"/>
      <c r="B125" s="24"/>
    </row>
    <row r="126" spans="1:2" x14ac:dyDescent="0.2">
      <c r="A126" s="24"/>
      <c r="B126" s="24"/>
    </row>
    <row r="127" spans="1:2" x14ac:dyDescent="0.2">
      <c r="A127" s="24"/>
      <c r="B127" s="24"/>
    </row>
    <row r="128" spans="1:2" x14ac:dyDescent="0.2">
      <c r="A128" s="24"/>
      <c r="B128" s="24"/>
    </row>
    <row r="129" spans="1:2" x14ac:dyDescent="0.2">
      <c r="A129" s="24"/>
      <c r="B129" s="24"/>
    </row>
    <row r="130" spans="1:2" x14ac:dyDescent="0.2">
      <c r="A130" s="24"/>
      <c r="B130" s="24"/>
    </row>
    <row r="131" spans="1:2" x14ac:dyDescent="0.2">
      <c r="A131" s="24"/>
      <c r="B131" s="24"/>
    </row>
    <row r="132" spans="1:2" x14ac:dyDescent="0.2">
      <c r="A132" s="24"/>
      <c r="B132" s="24"/>
    </row>
    <row r="133" spans="1:2" x14ac:dyDescent="0.2">
      <c r="A133" s="24"/>
      <c r="B133" s="24"/>
    </row>
    <row r="134" spans="1:2" x14ac:dyDescent="0.2">
      <c r="A134" s="24"/>
      <c r="B134" s="24"/>
    </row>
    <row r="135" spans="1:2" x14ac:dyDescent="0.2">
      <c r="A135" s="24"/>
      <c r="B135" s="24"/>
    </row>
    <row r="136" spans="1:2" x14ac:dyDescent="0.2">
      <c r="A136" s="24"/>
      <c r="B136" s="24"/>
    </row>
    <row r="137" spans="1:2" x14ac:dyDescent="0.2">
      <c r="A137" s="24"/>
      <c r="B137" s="24"/>
    </row>
    <row r="138" spans="1:2" x14ac:dyDescent="0.2">
      <c r="A138" s="24"/>
      <c r="B138" s="24"/>
    </row>
    <row r="139" spans="1:2" x14ac:dyDescent="0.2">
      <c r="A139" s="24"/>
      <c r="B139" s="24"/>
    </row>
    <row r="140" spans="1:2" x14ac:dyDescent="0.2">
      <c r="A140" s="24"/>
      <c r="B140" s="24"/>
    </row>
    <row r="141" spans="1:2" x14ac:dyDescent="0.2">
      <c r="A141" s="24"/>
      <c r="B141" s="24"/>
    </row>
    <row r="142" spans="1:2" x14ac:dyDescent="0.2">
      <c r="A142" s="24"/>
      <c r="B142" s="24"/>
    </row>
    <row r="143" spans="1:2" x14ac:dyDescent="0.2">
      <c r="A143" s="24"/>
      <c r="B143" s="24"/>
    </row>
    <row r="144" spans="1:2" x14ac:dyDescent="0.2">
      <c r="A144" s="24"/>
      <c r="B144" s="24"/>
    </row>
    <row r="145" spans="1:2" x14ac:dyDescent="0.2">
      <c r="A145" s="24"/>
      <c r="B145" s="24"/>
    </row>
    <row r="146" spans="1:2" x14ac:dyDescent="0.2">
      <c r="A146" s="24"/>
      <c r="B146" s="24"/>
    </row>
    <row r="147" spans="1:2" x14ac:dyDescent="0.2">
      <c r="A147" s="24"/>
      <c r="B147" s="24"/>
    </row>
    <row r="148" spans="1:2" x14ac:dyDescent="0.2">
      <c r="A148" s="24"/>
      <c r="B148" s="24"/>
    </row>
    <row r="149" spans="1:2" x14ac:dyDescent="0.2">
      <c r="A149" s="24"/>
      <c r="B149" s="24"/>
    </row>
    <row r="150" spans="1:2" x14ac:dyDescent="0.2">
      <c r="A150" s="24"/>
      <c r="B150" s="24"/>
    </row>
    <row r="151" spans="1:2" x14ac:dyDescent="0.2">
      <c r="A151" s="24"/>
      <c r="B151" s="24"/>
    </row>
    <row r="152" spans="1:2" x14ac:dyDescent="0.2">
      <c r="A152" s="24"/>
      <c r="B152" s="24"/>
    </row>
    <row r="153" spans="1:2" x14ac:dyDescent="0.2">
      <c r="A153" s="24"/>
      <c r="B153" s="24"/>
    </row>
    <row r="154" spans="1:2" x14ac:dyDescent="0.2">
      <c r="A154" s="24"/>
      <c r="B154" s="24"/>
    </row>
    <row r="155" spans="1:2" x14ac:dyDescent="0.2">
      <c r="A155" s="24"/>
      <c r="B155" s="24"/>
    </row>
    <row r="156" spans="1:2" x14ac:dyDescent="0.2">
      <c r="A156" s="24"/>
      <c r="B156" s="24"/>
    </row>
    <row r="157" spans="1:2" x14ac:dyDescent="0.2">
      <c r="A157" s="24"/>
      <c r="B157" s="24"/>
    </row>
    <row r="158" spans="1:2" x14ac:dyDescent="0.2">
      <c r="A158" s="24"/>
      <c r="B158" s="24"/>
    </row>
    <row r="159" spans="1:2" x14ac:dyDescent="0.2">
      <c r="A159" s="24"/>
      <c r="B159" s="24"/>
    </row>
    <row r="160" spans="1:2" x14ac:dyDescent="0.2">
      <c r="A160" s="24"/>
      <c r="B160" s="24"/>
    </row>
    <row r="161" spans="1:2" x14ac:dyDescent="0.2">
      <c r="A161" s="24"/>
      <c r="B161" s="24"/>
    </row>
    <row r="162" spans="1:2" x14ac:dyDescent="0.2">
      <c r="A162" s="24"/>
      <c r="B162" s="24"/>
    </row>
    <row r="163" spans="1:2" x14ac:dyDescent="0.2">
      <c r="A163" s="24"/>
      <c r="B163" s="24"/>
    </row>
    <row r="164" spans="1:2" x14ac:dyDescent="0.2">
      <c r="A164" s="24"/>
      <c r="B164" s="24"/>
    </row>
    <row r="165" spans="1:2" x14ac:dyDescent="0.2">
      <c r="A165" s="24"/>
      <c r="B165" s="24"/>
    </row>
    <row r="166" spans="1:2" x14ac:dyDescent="0.2">
      <c r="A166" s="24"/>
      <c r="B166" s="24"/>
    </row>
    <row r="167" spans="1:2" x14ac:dyDescent="0.2">
      <c r="A167" s="24"/>
      <c r="B167" s="24"/>
    </row>
    <row r="168" spans="1:2" x14ac:dyDescent="0.2">
      <c r="A168" s="24"/>
      <c r="B168" s="24"/>
    </row>
    <row r="169" spans="1:2" x14ac:dyDescent="0.2">
      <c r="A169" s="24"/>
      <c r="B169" s="24"/>
    </row>
    <row r="170" spans="1:2" x14ac:dyDescent="0.2">
      <c r="A170" s="24"/>
      <c r="B170" s="24"/>
    </row>
    <row r="171" spans="1:2" x14ac:dyDescent="0.2">
      <c r="A171" s="24"/>
      <c r="B171" s="24"/>
    </row>
    <row r="172" spans="1:2" x14ac:dyDescent="0.2">
      <c r="A172" s="24"/>
      <c r="B172" s="24"/>
    </row>
    <row r="173" spans="1:2" x14ac:dyDescent="0.2">
      <c r="A173" s="24"/>
      <c r="B173" s="24"/>
    </row>
    <row r="174" spans="1:2" x14ac:dyDescent="0.2">
      <c r="A174" s="24"/>
      <c r="B174" s="24"/>
    </row>
    <row r="175" spans="1:2" x14ac:dyDescent="0.2">
      <c r="A175" s="24"/>
      <c r="B175" s="24"/>
    </row>
    <row r="176" spans="1:2" x14ac:dyDescent="0.2">
      <c r="A176" s="24"/>
      <c r="B176" s="24"/>
    </row>
    <row r="177" spans="1:2" x14ac:dyDescent="0.2">
      <c r="A177" s="24"/>
      <c r="B177" s="24"/>
    </row>
  </sheetData>
  <phoneticPr fontId="0" type="noConversion"/>
  <pageMargins left="0.39370078740157483" right="0.39370078740157483" top="0.39370078740157483" bottom="0.39370078740157483" header="0.23622047244094491" footer="0.15748031496062992"/>
  <pageSetup paperSize="9" fitToHeight="4"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61">
    <pageSetUpPr fitToPage="1"/>
  </sheetPr>
  <dimension ref="A1:C80"/>
  <sheetViews>
    <sheetView showGridLines="0" workbookViewId="0"/>
  </sheetViews>
  <sheetFormatPr defaultRowHeight="10" x14ac:dyDescent="0.2"/>
  <cols>
    <col min="1" max="1" width="22.33203125" bestFit="1" customWidth="1"/>
    <col min="2" max="2" width="26.44140625" bestFit="1" customWidth="1"/>
  </cols>
  <sheetData>
    <row r="1" spans="1:3" s="1" customFormat="1" ht="14.25" customHeight="1" x14ac:dyDescent="0.25">
      <c r="A1" s="1" t="s">
        <v>38</v>
      </c>
    </row>
    <row r="2" spans="1:3" s="1" customFormat="1" ht="14.25" customHeight="1" x14ac:dyDescent="0.25">
      <c r="A2" s="25" t="s">
        <v>143</v>
      </c>
      <c r="B2" s="25" t="s">
        <v>40</v>
      </c>
    </row>
    <row r="3" spans="1:3" x14ac:dyDescent="0.2">
      <c r="A3" s="42" t="s">
        <v>144</v>
      </c>
      <c r="B3" s="25" t="s">
        <v>41</v>
      </c>
    </row>
    <row r="4" spans="1:3" x14ac:dyDescent="0.2">
      <c r="A4" s="42" t="s">
        <v>145</v>
      </c>
      <c r="B4" s="25" t="s">
        <v>42</v>
      </c>
    </row>
    <row r="5" spans="1:3" x14ac:dyDescent="0.2">
      <c r="A5" s="42" t="s">
        <v>146</v>
      </c>
      <c r="B5" s="26" t="s">
        <v>50</v>
      </c>
    </row>
    <row r="6" spans="1:3" x14ac:dyDescent="0.2">
      <c r="A6" s="42" t="s">
        <v>147</v>
      </c>
      <c r="B6" s="26" t="s">
        <v>43</v>
      </c>
    </row>
    <row r="7" spans="1:3" x14ac:dyDescent="0.2">
      <c r="A7" s="42" t="s">
        <v>148</v>
      </c>
      <c r="B7" s="26" t="s">
        <v>44</v>
      </c>
    </row>
    <row r="8" spans="1:3" x14ac:dyDescent="0.2">
      <c r="A8" s="42" t="s">
        <v>149</v>
      </c>
      <c r="B8" s="26" t="s">
        <v>45</v>
      </c>
    </row>
    <row r="9" spans="1:3" x14ac:dyDescent="0.2">
      <c r="A9" s="42" t="s">
        <v>150</v>
      </c>
      <c r="B9" s="26" t="s">
        <v>46</v>
      </c>
    </row>
    <row r="10" spans="1:3" x14ac:dyDescent="0.2">
      <c r="A10" s="42" t="s">
        <v>151</v>
      </c>
      <c r="B10" s="26" t="s">
        <v>47</v>
      </c>
    </row>
    <row r="11" spans="1:3" x14ac:dyDescent="0.2">
      <c r="A11" s="42" t="s">
        <v>152</v>
      </c>
      <c r="B11" s="26" t="s">
        <v>51</v>
      </c>
    </row>
    <row r="12" spans="1:3" x14ac:dyDescent="0.2">
      <c r="A12" s="42" t="s">
        <v>153</v>
      </c>
      <c r="B12" s="26" t="s">
        <v>52</v>
      </c>
    </row>
    <row r="13" spans="1:3" x14ac:dyDescent="0.2">
      <c r="A13" s="42" t="s">
        <v>154</v>
      </c>
      <c r="B13" s="26" t="s">
        <v>53</v>
      </c>
    </row>
    <row r="14" spans="1:3" x14ac:dyDescent="0.2">
      <c r="A14" s="42" t="s">
        <v>157</v>
      </c>
      <c r="B14" s="26" t="s">
        <v>48</v>
      </c>
      <c r="C14" s="25"/>
    </row>
    <row r="15" spans="1:3" x14ac:dyDescent="0.2">
      <c r="A15" s="42" t="s">
        <v>155</v>
      </c>
      <c r="B15" s="26" t="s">
        <v>49</v>
      </c>
    </row>
    <row r="16" spans="1:3" x14ac:dyDescent="0.2">
      <c r="A16" s="73" t="s">
        <v>3</v>
      </c>
      <c r="B16" s="26" t="s">
        <v>54</v>
      </c>
    </row>
    <row r="18" spans="1:2" ht="10.5" x14ac:dyDescent="0.25">
      <c r="A18" s="47" t="s">
        <v>131</v>
      </c>
    </row>
    <row r="19" spans="1:2" x14ac:dyDescent="0.2">
      <c r="A19" s="25" t="s">
        <v>40</v>
      </c>
      <c r="B19" t="s">
        <v>143</v>
      </c>
    </row>
    <row r="20" spans="1:2" x14ac:dyDescent="0.2">
      <c r="A20" s="25" t="s">
        <v>41</v>
      </c>
      <c r="B20" t="s">
        <v>144</v>
      </c>
    </row>
    <row r="21" spans="1:2" x14ac:dyDescent="0.2">
      <c r="A21" s="25" t="s">
        <v>42</v>
      </c>
      <c r="B21" t="s">
        <v>145</v>
      </c>
    </row>
    <row r="22" spans="1:2" x14ac:dyDescent="0.2">
      <c r="A22" s="26" t="s">
        <v>50</v>
      </c>
      <c r="B22" t="s">
        <v>146</v>
      </c>
    </row>
    <row r="23" spans="1:2" x14ac:dyDescent="0.2">
      <c r="A23" s="26" t="s">
        <v>43</v>
      </c>
      <c r="B23" t="s">
        <v>147</v>
      </c>
    </row>
    <row r="24" spans="1:2" x14ac:dyDescent="0.2">
      <c r="A24" s="26" t="s">
        <v>44</v>
      </c>
      <c r="B24" t="s">
        <v>148</v>
      </c>
    </row>
    <row r="25" spans="1:2" x14ac:dyDescent="0.2">
      <c r="A25" s="26" t="s">
        <v>45</v>
      </c>
      <c r="B25" t="s">
        <v>149</v>
      </c>
    </row>
    <row r="26" spans="1:2" x14ac:dyDescent="0.2">
      <c r="A26" s="26" t="s">
        <v>46</v>
      </c>
      <c r="B26" t="s">
        <v>150</v>
      </c>
    </row>
    <row r="27" spans="1:2" x14ac:dyDescent="0.2">
      <c r="A27" s="26" t="s">
        <v>47</v>
      </c>
      <c r="B27" t="s">
        <v>151</v>
      </c>
    </row>
    <row r="28" spans="1:2" x14ac:dyDescent="0.2">
      <c r="A28" s="26" t="s">
        <v>51</v>
      </c>
      <c r="B28" t="s">
        <v>152</v>
      </c>
    </row>
    <row r="29" spans="1:2" x14ac:dyDescent="0.2">
      <c r="A29" s="26" t="s">
        <v>52</v>
      </c>
      <c r="B29" t="s">
        <v>153</v>
      </c>
    </row>
    <row r="30" spans="1:2" x14ac:dyDescent="0.2">
      <c r="A30" s="26" t="s">
        <v>53</v>
      </c>
      <c r="B30" t="s">
        <v>154</v>
      </c>
    </row>
    <row r="31" spans="1:2" x14ac:dyDescent="0.2">
      <c r="A31" s="26" t="s">
        <v>48</v>
      </c>
      <c r="B31" t="s">
        <v>157</v>
      </c>
    </row>
    <row r="32" spans="1:2" x14ac:dyDescent="0.2">
      <c r="A32" s="26" t="s">
        <v>49</v>
      </c>
      <c r="B32" t="s">
        <v>155</v>
      </c>
    </row>
    <row r="34" spans="1:3" ht="10.5" x14ac:dyDescent="0.25">
      <c r="A34" s="1" t="s">
        <v>158</v>
      </c>
    </row>
    <row r="35" spans="1:3" ht="12.5" x14ac:dyDescent="0.25">
      <c r="A35" s="25">
        <v>1</v>
      </c>
      <c r="B35" s="28" t="s">
        <v>176</v>
      </c>
      <c r="C35" s="24" t="s">
        <v>164</v>
      </c>
    </row>
    <row r="36" spans="1:3" ht="12.5" x14ac:dyDescent="0.25">
      <c r="A36" s="25">
        <v>2</v>
      </c>
      <c r="B36" s="28" t="s">
        <v>32</v>
      </c>
      <c r="C36" s="24" t="s">
        <v>164</v>
      </c>
    </row>
    <row r="37" spans="1:3" ht="12.5" x14ac:dyDescent="0.25">
      <c r="A37" s="25">
        <v>3</v>
      </c>
      <c r="B37" s="28" t="s">
        <v>138</v>
      </c>
      <c r="C37" s="24" t="s">
        <v>164</v>
      </c>
    </row>
    <row r="38" spans="1:3" ht="12.5" x14ac:dyDescent="0.25">
      <c r="A38" s="25">
        <v>4</v>
      </c>
      <c r="B38" s="28" t="s">
        <v>171</v>
      </c>
      <c r="C38" s="24" t="s">
        <v>164</v>
      </c>
    </row>
    <row r="39" spans="1:3" ht="12.5" x14ac:dyDescent="0.25">
      <c r="A39" s="25">
        <v>5</v>
      </c>
      <c r="B39" s="28" t="s">
        <v>30</v>
      </c>
      <c r="C39" s="24" t="s">
        <v>165</v>
      </c>
    </row>
    <row r="40" spans="1:3" ht="12.5" x14ac:dyDescent="0.25">
      <c r="A40" s="25">
        <v>6</v>
      </c>
      <c r="B40" s="32" t="s">
        <v>36</v>
      </c>
      <c r="C40" s="24" t="s">
        <v>165</v>
      </c>
    </row>
    <row r="41" spans="1:3" ht="12.5" x14ac:dyDescent="0.25">
      <c r="A41" s="25">
        <v>7</v>
      </c>
      <c r="B41" s="105" t="s">
        <v>159</v>
      </c>
      <c r="C41" s="24" t="s">
        <v>165</v>
      </c>
    </row>
    <row r="42" spans="1:3" ht="12.5" x14ac:dyDescent="0.25">
      <c r="A42" s="26">
        <v>8</v>
      </c>
      <c r="B42" s="28" t="s">
        <v>173</v>
      </c>
      <c r="C42" s="24" t="s">
        <v>165</v>
      </c>
    </row>
    <row r="43" spans="1:3" ht="12.5" x14ac:dyDescent="0.25">
      <c r="A43" s="26">
        <v>9</v>
      </c>
      <c r="B43" s="28" t="s">
        <v>183</v>
      </c>
      <c r="C43" s="24" t="s">
        <v>185</v>
      </c>
    </row>
    <row r="44" spans="1:3" ht="12.5" x14ac:dyDescent="0.25">
      <c r="A44" s="26">
        <v>10</v>
      </c>
      <c r="B44" s="28" t="s">
        <v>139</v>
      </c>
      <c r="C44" s="24" t="s">
        <v>185</v>
      </c>
    </row>
    <row r="45" spans="1:3" x14ac:dyDescent="0.2">
      <c r="A45">
        <v>1</v>
      </c>
      <c r="B45" t="s">
        <v>143</v>
      </c>
      <c r="C45" s="25" t="s">
        <v>40</v>
      </c>
    </row>
    <row r="46" spans="1:3" x14ac:dyDescent="0.2">
      <c r="A46">
        <v>2</v>
      </c>
      <c r="B46" t="s">
        <v>144</v>
      </c>
      <c r="C46" s="25" t="s">
        <v>41</v>
      </c>
    </row>
    <row r="47" spans="1:3" x14ac:dyDescent="0.2">
      <c r="A47">
        <v>3</v>
      </c>
      <c r="B47" t="s">
        <v>145</v>
      </c>
      <c r="C47" s="25" t="s">
        <v>42</v>
      </c>
    </row>
    <row r="48" spans="1:3" x14ac:dyDescent="0.2">
      <c r="A48">
        <v>4</v>
      </c>
      <c r="B48" t="s">
        <v>146</v>
      </c>
      <c r="C48" s="26" t="s">
        <v>50</v>
      </c>
    </row>
    <row r="49" spans="1:3" x14ac:dyDescent="0.2">
      <c r="A49">
        <v>5</v>
      </c>
      <c r="B49" t="s">
        <v>147</v>
      </c>
      <c r="C49" s="26" t="s">
        <v>43</v>
      </c>
    </row>
    <row r="50" spans="1:3" x14ac:dyDescent="0.2">
      <c r="A50">
        <v>6</v>
      </c>
      <c r="B50" t="s">
        <v>148</v>
      </c>
      <c r="C50" s="26" t="s">
        <v>44</v>
      </c>
    </row>
    <row r="51" spans="1:3" x14ac:dyDescent="0.2">
      <c r="A51">
        <v>7</v>
      </c>
      <c r="B51" t="s">
        <v>149</v>
      </c>
      <c r="C51" s="26" t="s">
        <v>45</v>
      </c>
    </row>
    <row r="52" spans="1:3" x14ac:dyDescent="0.2">
      <c r="A52">
        <v>8</v>
      </c>
      <c r="B52" t="s">
        <v>150</v>
      </c>
      <c r="C52" s="26" t="s">
        <v>46</v>
      </c>
    </row>
    <row r="53" spans="1:3" x14ac:dyDescent="0.2">
      <c r="A53">
        <v>9</v>
      </c>
      <c r="B53" t="s">
        <v>151</v>
      </c>
      <c r="C53" s="26" t="s">
        <v>47</v>
      </c>
    </row>
    <row r="54" spans="1:3" x14ac:dyDescent="0.2">
      <c r="A54">
        <v>10</v>
      </c>
      <c r="B54" t="s">
        <v>152</v>
      </c>
      <c r="C54" s="26" t="s">
        <v>51</v>
      </c>
    </row>
    <row r="55" spans="1:3" x14ac:dyDescent="0.2">
      <c r="A55">
        <v>11</v>
      </c>
      <c r="B55" t="s">
        <v>153</v>
      </c>
      <c r="C55" s="26" t="s">
        <v>52</v>
      </c>
    </row>
    <row r="56" spans="1:3" x14ac:dyDescent="0.2">
      <c r="A56">
        <v>12</v>
      </c>
      <c r="B56" t="s">
        <v>154</v>
      </c>
      <c r="C56" s="26" t="s">
        <v>53</v>
      </c>
    </row>
    <row r="57" spans="1:3" x14ac:dyDescent="0.2">
      <c r="A57">
        <v>13</v>
      </c>
      <c r="B57" t="s">
        <v>157</v>
      </c>
      <c r="C57" s="26" t="s">
        <v>48</v>
      </c>
    </row>
    <row r="58" spans="1:3" x14ac:dyDescent="0.2">
      <c r="A58">
        <v>14</v>
      </c>
      <c r="B58" t="s">
        <v>155</v>
      </c>
      <c r="C58" s="26" t="s">
        <v>49</v>
      </c>
    </row>
    <row r="78" spans="2:3" s="24" customFormat="1" x14ac:dyDescent="0.2">
      <c r="B78"/>
      <c r="C78"/>
    </row>
    <row r="79" spans="2:3" s="24" customFormat="1" x14ac:dyDescent="0.2">
      <c r="B79"/>
      <c r="C79"/>
    </row>
    <row r="80" spans="2:3" s="24" customFormat="1" x14ac:dyDescent="0.2">
      <c r="B80"/>
      <c r="C80"/>
    </row>
  </sheetData>
  <phoneticPr fontId="0" type="noConversion"/>
  <pageMargins left="0.39370078740157483" right="0.39370078740157483" top="0.39370078740157483" bottom="0.39370078740157483" header="0.23622047244094491" footer="0.15748031496062992"/>
  <pageSetup paperSize="9" fitToHeight="4"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12</vt:i4>
      </vt:variant>
    </vt:vector>
  </HeadingPairs>
  <TitlesOfParts>
    <vt:vector size="18" baseType="lpstr">
      <vt:lpstr>Index</vt:lpstr>
      <vt:lpstr>Data</vt:lpstr>
      <vt:lpstr>Charts - Scotland</vt:lpstr>
      <vt:lpstr>Charts - NHS Board</vt:lpstr>
      <vt:lpstr>Lookup</vt:lpstr>
      <vt:lpstr>Data lists</vt:lpstr>
      <vt:lpstr>Cyphers</vt:lpstr>
      <vt:lpstr>data</vt:lpstr>
      <vt:lpstr>HealthBoards</vt:lpstr>
      <vt:lpstr>'Charts - NHS Board'!Print_Area</vt:lpstr>
      <vt:lpstr>'Charts - NHS Board (old)'!Print_Area</vt:lpstr>
      <vt:lpstr>'Charts - Scotland'!Print_Area</vt:lpstr>
      <vt:lpstr>'Charts - Scotland (old)'!Print_Area</vt:lpstr>
      <vt:lpstr>Data!Print_Area</vt:lpstr>
      <vt:lpstr>Index!Print_Area</vt:lpstr>
      <vt:lpstr>Data!Print_Titles</vt:lpstr>
      <vt:lpstr>'Data lists'!Print_Titles</vt:lpstr>
      <vt:lpstr>Lookup!Print_Titles</vt:lpstr>
    </vt:vector>
  </TitlesOfParts>
  <Company>CSA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 Tait</dc:creator>
  <cp:lastModifiedBy>Salomi Barkat</cp:lastModifiedBy>
  <cp:lastPrinted>2020-03-02T13:17:08Z</cp:lastPrinted>
  <dcterms:created xsi:type="dcterms:W3CDTF">2007-08-15T10:36:00Z</dcterms:created>
  <dcterms:modified xsi:type="dcterms:W3CDTF">2023-03-21T14:23:25Z</dcterms:modified>
</cp:coreProperties>
</file>