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pivotTables/pivotTable2.xml" ContentType="application/vnd.openxmlformats-officedocument.spreadsheetml.pivotTable+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pivotTables/pivotTable3.xml" ContentType="application/vnd.openxmlformats-officedocument.spreadsheetml.pivotTable+xml"/>
  <Override PartName="/xl/drawings/drawing6.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7.xml" ContentType="application/vnd.openxmlformats-officedocument.drawingml.chartshapes+xml"/>
  <Override PartName="/xl/pivotTables/pivotTable4.xml" ContentType="application/vnd.openxmlformats-officedocument.spreadsheetml.pivotTable+xml"/>
  <Override PartName="/xl/drawings/drawing8.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9.xml" ContentType="application/vnd.openxmlformats-officedocument.drawingml.chartshapes+xml"/>
  <Override PartName="/xl/pivotTables/pivotTable5.xml" ContentType="application/vnd.openxmlformats-officedocument.spreadsheetml.pivotTable+xml"/>
  <Override PartName="/xl/drawings/drawing10.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1.xml" ContentType="application/vnd.openxmlformats-officedocument.drawingml.chartshapes+xml"/>
  <Override PartName="/xl/pivotTables/pivotTable6.xml" ContentType="application/vnd.openxmlformats-officedocument.spreadsheetml.pivotTable+xml"/>
  <Override PartName="/xl/drawings/drawing12.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3.xml" ContentType="application/vnd.openxmlformats-officedocument.drawingml.chartshapes+xml"/>
  <Override PartName="/xl/pivotTables/pivotTable7.xml" ContentType="application/vnd.openxmlformats-officedocument.spreadsheetml.pivotTable+xml"/>
  <Override PartName="/xl/drawings/drawing14.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5.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hidePivotFieldList="1" defaultThemeVersion="124226"/>
  <mc:AlternateContent xmlns:mc="http://schemas.openxmlformats.org/markup-compatibility/2006">
    <mc:Choice Requires="x15">
      <x15ac:absPath xmlns:x15ac="http://schemas.microsoft.com/office/spreadsheetml/2010/11/ac" url="U:\Publications\Dental Treatments Report (Quarterly)\Output\"/>
    </mc:Choice>
  </mc:AlternateContent>
  <xr:revisionPtr revIDLastSave="0" documentId="13_ncr:1_{8D6955A0-9017-4316-9880-5E2F881DA548}" xr6:coauthVersionLast="47" xr6:coauthVersionMax="47" xr10:uidLastSave="{00000000-0000-0000-0000-000000000000}"/>
  <bookViews>
    <workbookView xWindow="28680" yWindow="-5010" windowWidth="29040" windowHeight="15840" xr2:uid="{00000000-000D-0000-FFFF-FFFF00000000}"/>
  </bookViews>
  <sheets>
    <sheet name="Notes" sheetId="3" r:id="rId1"/>
    <sheet name="Contents" sheetId="4" r:id="rId2"/>
    <sheet name="Dental claims" sheetId="5" r:id="rId3"/>
    <sheet name="Examinations" sheetId="6" r:id="rId4"/>
    <sheet name="Extractions" sheetId="7" r:id="rId5"/>
    <sheet name="Fillings" sheetId="8" r:id="rId6"/>
    <sheet name="Root canals" sheetId="9" r:id="rId7"/>
    <sheet name="Scale &amp; Polish" sheetId="10" r:id="rId8"/>
    <sheet name="Radiographs (X-rays)" sheetId="11" r:id="rId9"/>
    <sheet name="final_data" sheetId="1" state="hidden" r:id="rId10"/>
  </sheets>
  <definedNames>
    <definedName name="_xlnm.Print_Area" localSheetId="2">'Dental claims'!$A$1:$Y$49</definedName>
    <definedName name="_xlnm.Print_Area" localSheetId="3">Examinations!$A$1:$AA$52</definedName>
    <definedName name="_xlnm.Print_Area" localSheetId="4">Extractions!$A$1:$Y$49</definedName>
    <definedName name="_xlnm.Print_Area" localSheetId="5">Fillings!$A$1:$Y$49</definedName>
    <definedName name="_xlnm.Print_Area" localSheetId="8">'Radiographs (X-rays)'!$A$1:$Y$49</definedName>
    <definedName name="_xlnm.Print_Area" localSheetId="6">'Root canals'!$A$1:$Y$49</definedName>
    <definedName name="_xlnm.Print_Area" localSheetId="7">'Scale &amp; Polish'!$A$1:$Y$49</definedName>
  </definedNames>
  <calcPr calcId="191029"/>
  <pivotCaches>
    <pivotCache cacheId="0" r:id="rId11"/>
    <pivotCache cacheId="1" r:id="rId12"/>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9" i="11" l="1"/>
  <c r="B48" i="11"/>
  <c r="B47" i="11"/>
  <c r="B46" i="11"/>
  <c r="B45" i="11"/>
  <c r="B44" i="11"/>
  <c r="B43" i="11"/>
  <c r="B42" i="11"/>
  <c r="B41" i="11"/>
  <c r="B40" i="11"/>
  <c r="B39" i="11"/>
  <c r="B38" i="11"/>
  <c r="B37" i="11"/>
  <c r="B36" i="11"/>
  <c r="B35" i="11"/>
  <c r="B34" i="11"/>
  <c r="B33" i="11"/>
  <c r="B32" i="11"/>
  <c r="B31" i="11"/>
  <c r="B30" i="11"/>
  <c r="B29" i="11"/>
  <c r="B27" i="11"/>
  <c r="B5" i="11"/>
  <c r="F29" i="10"/>
  <c r="B48" i="10"/>
  <c r="B47" i="10"/>
  <c r="B46" i="10"/>
  <c r="B45" i="10"/>
  <c r="B44" i="10"/>
  <c r="B43" i="10"/>
  <c r="B42" i="10"/>
  <c r="B41" i="10"/>
  <c r="B40" i="10"/>
  <c r="B39" i="10"/>
  <c r="B38" i="10"/>
  <c r="B37" i="10"/>
  <c r="B36" i="10"/>
  <c r="B35" i="10"/>
  <c r="B34" i="10"/>
  <c r="B33" i="10"/>
  <c r="B32" i="10"/>
  <c r="B31" i="10"/>
  <c r="B30" i="10"/>
  <c r="B29" i="10"/>
  <c r="B27" i="10"/>
  <c r="B5" i="10"/>
  <c r="F29" i="9" l="1"/>
  <c r="B48" i="9"/>
  <c r="B47" i="9"/>
  <c r="B46" i="9"/>
  <c r="B45" i="9"/>
  <c r="B44" i="9"/>
  <c r="B43" i="9"/>
  <c r="B42" i="9"/>
  <c r="B41" i="9"/>
  <c r="B40" i="9"/>
  <c r="B39" i="9"/>
  <c r="B38" i="9"/>
  <c r="B37" i="9"/>
  <c r="B36" i="9"/>
  <c r="B35" i="9"/>
  <c r="B34" i="9"/>
  <c r="B33" i="9"/>
  <c r="B32" i="9"/>
  <c r="B31" i="9"/>
  <c r="B30" i="9"/>
  <c r="B29" i="9"/>
  <c r="B27" i="9"/>
  <c r="B5" i="9"/>
  <c r="F29" i="8"/>
  <c r="B48" i="8"/>
  <c r="B47" i="8"/>
  <c r="B46" i="8"/>
  <c r="B45" i="8"/>
  <c r="B44" i="8"/>
  <c r="B43" i="8"/>
  <c r="B42" i="8"/>
  <c r="B41" i="8"/>
  <c r="B40" i="8"/>
  <c r="B39" i="8"/>
  <c r="B38" i="8"/>
  <c r="B37" i="8"/>
  <c r="B36" i="8"/>
  <c r="B35" i="8"/>
  <c r="B34" i="8"/>
  <c r="B33" i="8"/>
  <c r="B32" i="8"/>
  <c r="B31" i="8"/>
  <c r="B30" i="8"/>
  <c r="B29" i="8"/>
  <c r="B27" i="8"/>
  <c r="B5" i="8"/>
  <c r="F29" i="7"/>
  <c r="B48" i="7"/>
  <c r="B47" i="7"/>
  <c r="B46" i="7"/>
  <c r="B45" i="7"/>
  <c r="B44" i="7"/>
  <c r="B43" i="7"/>
  <c r="B42" i="7"/>
  <c r="B41" i="7"/>
  <c r="B40" i="7"/>
  <c r="B39" i="7"/>
  <c r="B38" i="7"/>
  <c r="B37" i="7"/>
  <c r="B36" i="7"/>
  <c r="B35" i="7"/>
  <c r="B34" i="7"/>
  <c r="B33" i="7"/>
  <c r="B32" i="7"/>
  <c r="B31" i="7"/>
  <c r="B30" i="7"/>
  <c r="B29" i="7"/>
  <c r="B27" i="7"/>
  <c r="B5" i="7"/>
  <c r="C30" i="6"/>
  <c r="C49" i="6"/>
  <c r="C48" i="6"/>
  <c r="C47" i="6"/>
  <c r="C46" i="6"/>
  <c r="C45" i="6"/>
  <c r="C44" i="6"/>
  <c r="C43" i="6"/>
  <c r="C42" i="6"/>
  <c r="C41" i="6"/>
  <c r="C40" i="6"/>
  <c r="C39" i="6"/>
  <c r="C38" i="6"/>
  <c r="C37" i="6"/>
  <c r="C36" i="6"/>
  <c r="C35" i="6"/>
  <c r="C34" i="6"/>
  <c r="C33" i="6"/>
  <c r="C32" i="6"/>
  <c r="C31" i="6"/>
  <c r="G30" i="6" l="1"/>
  <c r="B49" i="6"/>
  <c r="B48" i="6"/>
  <c r="B47" i="6"/>
  <c r="B46" i="6"/>
  <c r="B45" i="6"/>
  <c r="B44" i="6"/>
  <c r="B43" i="6"/>
  <c r="B42" i="6"/>
  <c r="B41" i="6"/>
  <c r="B40" i="6"/>
  <c r="B39" i="6"/>
  <c r="B38" i="6"/>
  <c r="B37" i="6"/>
  <c r="B36" i="6"/>
  <c r="B35" i="6"/>
  <c r="B34" i="6"/>
  <c r="B33" i="6"/>
  <c r="B32" i="6"/>
  <c r="B31" i="6"/>
  <c r="B30" i="6"/>
  <c r="B27" i="6"/>
  <c r="B5" i="6"/>
  <c r="F29" i="5"/>
  <c r="B27" i="5"/>
  <c r="B48" i="5"/>
  <c r="B47" i="5"/>
  <c r="B46" i="5"/>
  <c r="B45" i="5"/>
  <c r="B44" i="5"/>
  <c r="B43" i="5"/>
  <c r="B42" i="5"/>
  <c r="B41" i="5"/>
  <c r="B40" i="5"/>
  <c r="B39" i="5"/>
  <c r="B38" i="5"/>
  <c r="B37" i="5"/>
  <c r="B36" i="5"/>
  <c r="B35" i="5"/>
  <c r="B34" i="5"/>
  <c r="B33" i="5"/>
  <c r="B32" i="5"/>
  <c r="B31" i="5"/>
  <c r="B30" i="5"/>
  <c r="B29" i="5"/>
  <c r="B5" i="5"/>
</calcChain>
</file>

<file path=xl/sharedStrings.xml><?xml version="1.0" encoding="utf-8"?>
<sst xmlns="http://schemas.openxmlformats.org/spreadsheetml/2006/main" count="1015" uniqueCount="140">
  <si>
    <t>quarter</t>
  </si>
  <si>
    <t>nhs_board</t>
  </si>
  <si>
    <t>no_of_claims</t>
  </si>
  <si>
    <t>2018 - 2</t>
  </si>
  <si>
    <t>Ayrshire &amp; Arran</t>
  </si>
  <si>
    <t>Borders</t>
  </si>
  <si>
    <t>Dumfries &amp; Galloway</t>
  </si>
  <si>
    <t>Fife</t>
  </si>
  <si>
    <t>Forth Valley</t>
  </si>
  <si>
    <t>Grampian</t>
  </si>
  <si>
    <t>Greater Glasgow &amp; Clyde</t>
  </si>
  <si>
    <t>Highland</t>
  </si>
  <si>
    <t>Lanarkshire</t>
  </si>
  <si>
    <t>Lothian</t>
  </si>
  <si>
    <t>Orkney</t>
  </si>
  <si>
    <t>Scotland</t>
  </si>
  <si>
    <t>Shetland</t>
  </si>
  <si>
    <t>Tayside</t>
  </si>
  <si>
    <t>Western Isles</t>
  </si>
  <si>
    <t>2018 - 3</t>
  </si>
  <si>
    <t>2018 - 4</t>
  </si>
  <si>
    <t>2019 - 1</t>
  </si>
  <si>
    <t>2019 - 2</t>
  </si>
  <si>
    <t>2019 - 3</t>
  </si>
  <si>
    <t>2019 - 4</t>
  </si>
  <si>
    <t>2020 - 1</t>
  </si>
  <si>
    <t>2020 - 2</t>
  </si>
  <si>
    <t>2020 - 3</t>
  </si>
  <si>
    <t>2020 - 4</t>
  </si>
  <si>
    <t>2021 - 1</t>
  </si>
  <si>
    <t>2021 - 2</t>
  </si>
  <si>
    <t>2021 - 3</t>
  </si>
  <si>
    <t>2021 - 4</t>
  </si>
  <si>
    <t>2022 - 1</t>
  </si>
  <si>
    <t>2022 - 2</t>
  </si>
  <si>
    <t>2022 - 3</t>
  </si>
  <si>
    <t>2022 - 4</t>
  </si>
  <si>
    <t>2023 - 1</t>
  </si>
  <si>
    <t>Row Labels</t>
  </si>
  <si>
    <t>Sum of no_of_claims</t>
  </si>
  <si>
    <t>NHS Board</t>
  </si>
  <si>
    <t>Click on filter to select NHS Board</t>
  </si>
  <si>
    <t>Number of claims</t>
  </si>
  <si>
    <t>NHS Primary Dental Care</t>
  </si>
  <si>
    <t>Table 1: Number of claims; by NHS Board and payment quarter</t>
  </si>
  <si>
    <t>Quarter ending</t>
  </si>
  <si>
    <t>Jun 18</t>
  </si>
  <si>
    <t>Sep 18</t>
  </si>
  <si>
    <t>Dec 18</t>
  </si>
  <si>
    <t>Mar 19</t>
  </si>
  <si>
    <t>Jun 19</t>
  </si>
  <si>
    <t>Sep 19</t>
  </si>
  <si>
    <t>Dec 19</t>
  </si>
  <si>
    <t>Mar 20</t>
  </si>
  <si>
    <t>Jun 20</t>
  </si>
  <si>
    <t>Sep 20</t>
  </si>
  <si>
    <t>Dec 20</t>
  </si>
  <si>
    <t>Mar 21</t>
  </si>
  <si>
    <t>Jun 21</t>
  </si>
  <si>
    <t>Sep 21</t>
  </si>
  <si>
    <t>Dec 21</t>
  </si>
  <si>
    <t>Mar 22</t>
  </si>
  <si>
    <t>Jun 22</t>
  </si>
  <si>
    <t>Sep 22</t>
  </si>
  <si>
    <t>Dec 22</t>
  </si>
  <si>
    <t>Mar 23</t>
  </si>
  <si>
    <t>examinations</t>
  </si>
  <si>
    <t>extractions</t>
  </si>
  <si>
    <t>Fillings</t>
  </si>
  <si>
    <t>root_treatments</t>
  </si>
  <si>
    <t>simple_periodontal</t>
  </si>
  <si>
    <t>Radiographs</t>
  </si>
  <si>
    <t>Most of the population in Scotland access routine dental care through the primary care setting of the NHS General Dental Service (GDS). The majority of GDS is provided by independent dentists ("High Street dentists") who have arrangements with NHS Boards to provide GDS.</t>
  </si>
  <si>
    <t>The Public Dental Service (PDS) provides access to primary NHS dental care for patients who cannot obtain treatment from a general dental practice. This includes vulnerable patients such as those living in care homes, people with learning disabilities and those who may have complex needs.</t>
  </si>
  <si>
    <t>and associated fees, such as issuing a prescription or orthodontic interim payments. Each claim may cover</t>
  </si>
  <si>
    <t>a single appointment or multiple appointments depending on the treatment provided.</t>
  </si>
  <si>
    <t>Individual Treatments</t>
  </si>
  <si>
    <t>scale &amp; polish and x-rays.</t>
  </si>
  <si>
    <t>Policy and guidance in relation to NHS Dental Services in Scotland during COVID-19</t>
  </si>
  <si>
    <t>Triage Activity Codes</t>
  </si>
  <si>
    <r>
      <rPr>
        <b/>
        <sz val="10"/>
        <rFont val="Arial"/>
        <family val="2"/>
      </rPr>
      <t>Patient age-specific rules for claiming treatments</t>
    </r>
    <r>
      <rPr>
        <sz val="10"/>
        <rFont val="Arial"/>
        <family val="2"/>
      </rPr>
      <t xml:space="preserve">
Not all treatments are claimable for children. Scale &amp; polish and other minor treatments are covered by the registration fee the dentist receives. As a result, data published will undercount the ‘true’ level of treatment for children. Prior to 1 Feb 2022, non-orthodontic examinations and radiographs (x-rays) could not be claimed, however, dentists could claim payment if treatment was necessitated by trauma. Since 1 Feb 2022, all child examinations and x-rays can now be claimed. Therefore caution should be taken when interpreting these figures.</t>
    </r>
  </si>
  <si>
    <t>Public Health Scotland, MIDAS.</t>
  </si>
  <si>
    <t>NHS Dental Treatment Statistics</t>
  </si>
  <si>
    <t xml:space="preserve">Table of contents </t>
  </si>
  <si>
    <t>Worksheet name</t>
  </si>
  <si>
    <t>Worksheet title</t>
  </si>
  <si>
    <t>Dental claims</t>
  </si>
  <si>
    <t>Examinations</t>
  </si>
  <si>
    <t>Extractions</t>
  </si>
  <si>
    <t>Root Canals</t>
  </si>
  <si>
    <t>Scale &amp; Polish</t>
  </si>
  <si>
    <t>Radiographs (X-rays)</t>
  </si>
  <si>
    <r>
      <rPr>
        <b/>
        <sz val="10"/>
        <color rgb="FF000000"/>
        <rFont val="Arial"/>
        <family val="2"/>
      </rPr>
      <t>Financial Support Package</t>
    </r>
    <r>
      <rPr>
        <sz val="10"/>
        <color rgb="FF000000"/>
        <rFont val="Arial"/>
        <family val="2"/>
      </rPr>
      <t xml:space="preserve">
Up to February 2020, there was a direct link between activity and payments. Due to the disruption to service provision, a financial support package was introduced for independent GDS practices. Between March 2020 and March 2022, practices received top up payments based on their average monthly fees and patient contributions earned between February 2019 and 2020. In order to qualify for the financial support package, practices were required to undertake a minimum of 20% of their pre-COVID activity level i.e. the number of treatments claimed.
The top up payments were withdrawn in March 2022. Between April and June 2022, NHS GDS dentists received an additional 'multiplier' payment equal to 0.7 (the multiplier) times the value of the claims paid. This dropped to 0.3 between July and September 2022, 0.2 between October and December 2022 and 0.1 between Jan and March 2023.</t>
    </r>
  </si>
  <si>
    <t xml:space="preserve">Source: </t>
  </si>
  <si>
    <t>Source: Public Health Scotland, MIDAS</t>
  </si>
  <si>
    <r>
      <rPr>
        <vertAlign val="superscript"/>
        <sz val="10"/>
        <rFont val="Arial"/>
        <family val="2"/>
      </rPr>
      <t>1</t>
    </r>
    <r>
      <rPr>
        <sz val="10"/>
        <rFont val="Arial"/>
        <family val="2"/>
      </rPr>
      <t xml:space="preserve"> From 1 April 2022: Dentists were allowed to de-escalate their infection prevention and control measures in line with national guidance to alleviate system pressures and allow an increase in patient throughput.</t>
    </r>
  </si>
  <si>
    <r>
      <rPr>
        <vertAlign val="superscript"/>
        <sz val="10"/>
        <rFont val="Arial"/>
        <family val="2"/>
      </rPr>
      <t>2</t>
    </r>
    <r>
      <rPr>
        <sz val="10"/>
        <rFont val="Arial"/>
        <family val="2"/>
      </rPr>
      <t xml:space="preserve"> Note that these figures include triage claims which were not available before June 2020</t>
    </r>
  </si>
  <si>
    <r>
      <t>Table 1: Number of claims; by NHS Board and payment quarter</t>
    </r>
    <r>
      <rPr>
        <b/>
        <vertAlign val="superscript"/>
        <sz val="11"/>
        <rFont val="Arial"/>
        <family val="2"/>
      </rPr>
      <t>1,2</t>
    </r>
  </si>
  <si>
    <t>Number of examinations</t>
  </si>
  <si>
    <t>Sum of examinations</t>
  </si>
  <si>
    <t>examinations_exc_new_claims</t>
  </si>
  <si>
    <t>Sum of examinations_exc_new_claims</t>
  </si>
  <si>
    <t>Number of exams (exc. new child claims)</t>
  </si>
  <si>
    <r>
      <t>Table 2: Number of examinations; by NHS Board and payment quarter</t>
    </r>
    <r>
      <rPr>
        <b/>
        <vertAlign val="superscript"/>
        <sz val="11"/>
        <rFont val="Arial"/>
        <family val="2"/>
      </rPr>
      <t>1,2,3</t>
    </r>
  </si>
  <si>
    <r>
      <rPr>
        <vertAlign val="superscript"/>
        <sz val="10"/>
        <rFont val="Arial"/>
        <family val="2"/>
      </rPr>
      <t>2</t>
    </r>
    <r>
      <rPr>
        <sz val="10"/>
        <rFont val="Arial"/>
        <family val="2"/>
      </rPr>
      <t xml:space="preserve"> From 1 April 2022: Dentists were allowed to de-escalate their infection prevention and control measures in line with national guidance to alleviate system pressures and allow an increase in patient throughput.</t>
    </r>
  </si>
  <si>
    <r>
      <rPr>
        <vertAlign val="superscript"/>
        <sz val="10"/>
        <rFont val="Arial"/>
        <family val="2"/>
      </rPr>
      <t>1</t>
    </r>
    <r>
      <rPr>
        <sz val="10"/>
        <rFont val="Arial"/>
        <family val="2"/>
      </rPr>
      <t xml:space="preserve"> Prior to February 2022, dentists could only submit claims for child examinations in connection with trauma or orthodontic treatment. As a result, examinations data up to January 2022 is incomplete. Since 1 February 2022, all child examinations can now be claimed. This change in policy has resulted in over 20% additional examinations claimed each month.</t>
    </r>
  </si>
  <si>
    <t>As a result, comparisons with previous months can only be made when excluding new child claims (shown by the dotted line)</t>
  </si>
  <si>
    <t>Sum of extractions</t>
  </si>
  <si>
    <r>
      <t>Table 3: Number of extractions; by NHS Board and payment quarter</t>
    </r>
    <r>
      <rPr>
        <b/>
        <vertAlign val="superscript"/>
        <sz val="11"/>
        <rFont val="Arial"/>
        <family val="2"/>
      </rPr>
      <t>1,2</t>
    </r>
  </si>
  <si>
    <t>Table 2: Number of examinations; by NHS Board and payment quarter</t>
  </si>
  <si>
    <t>Table 3: Number of extractions; by NHS Board and payment quarter</t>
  </si>
  <si>
    <r>
      <t>Table 4: Number of fillings; by NHS Board and payment quarter</t>
    </r>
    <r>
      <rPr>
        <b/>
        <vertAlign val="superscript"/>
        <sz val="11"/>
        <rFont val="Arial"/>
        <family val="2"/>
      </rPr>
      <t>1,2</t>
    </r>
  </si>
  <si>
    <t>Sum of Fillings</t>
  </si>
  <si>
    <t>Table 4: Number of fillings; by NHS Board and payment quarter</t>
  </si>
  <si>
    <t>Published: 23 May 2023 by Public Health Scotland</t>
  </si>
  <si>
    <r>
      <t>Table 5: Number of root canals; by NHS Board and payment quarter</t>
    </r>
    <r>
      <rPr>
        <b/>
        <vertAlign val="superscript"/>
        <sz val="11"/>
        <rFont val="Arial"/>
        <family val="2"/>
      </rPr>
      <t>1,2</t>
    </r>
  </si>
  <si>
    <t>Number of extractions</t>
  </si>
  <si>
    <t>Number of fillings</t>
  </si>
  <si>
    <t>Number of root canals</t>
  </si>
  <si>
    <t>Sum of root_treatments</t>
  </si>
  <si>
    <t>Table 5: Number of root canals; by NHS Board and payment quarter</t>
  </si>
  <si>
    <r>
      <t>Table 6: Number of simple periodontal treatments (scale &amp; polish); by NHS Board and payment quarter</t>
    </r>
    <r>
      <rPr>
        <b/>
        <vertAlign val="superscript"/>
        <sz val="11"/>
        <rFont val="Arial"/>
        <family val="2"/>
      </rPr>
      <t>1,2</t>
    </r>
  </si>
  <si>
    <t>Table 6: Number of simple periodontal treatments (scale &amp; polish); by NHS Board and payment quarter</t>
  </si>
  <si>
    <t>Sum of simple_periodontal</t>
  </si>
  <si>
    <t>Number of treatments</t>
  </si>
  <si>
    <r>
      <t>Table 7: Number of radiographs (x-rays); by NHS Board and payment quarter</t>
    </r>
    <r>
      <rPr>
        <b/>
        <vertAlign val="superscript"/>
        <sz val="11"/>
        <rFont val="Arial"/>
        <family val="2"/>
      </rPr>
      <t>1,2</t>
    </r>
  </si>
  <si>
    <t>Table 7: Number of radiographs (x-rays); by NHS Board and payment quarter</t>
  </si>
  <si>
    <t>Sum of Radiographs</t>
  </si>
  <si>
    <t>Number of x-rays</t>
  </si>
  <si>
    <r>
      <rPr>
        <vertAlign val="superscript"/>
        <sz val="10"/>
        <rFont val="Arial"/>
        <family val="2"/>
      </rPr>
      <t>2</t>
    </r>
    <r>
      <rPr>
        <sz val="10"/>
        <rFont val="Arial"/>
        <family val="2"/>
      </rPr>
      <t xml:space="preserve"> As the triage codes include undefined procedures, it is not possible to identify what procedures were undertaken unless other SDR treatments are also recorded within the claim. Therefore, the number of extractions reported since June 2020 may be undercounted.</t>
    </r>
  </si>
  <si>
    <r>
      <rPr>
        <vertAlign val="superscript"/>
        <sz val="10"/>
        <rFont val="Arial"/>
        <family val="2"/>
      </rPr>
      <t>2</t>
    </r>
    <r>
      <rPr>
        <sz val="10"/>
        <rFont val="Arial"/>
        <family val="2"/>
      </rPr>
      <t xml:space="preserve"> As the triage codes include undefined procedures, it is not possible to identify what procedures were undertaken unless other SDR treatments are also recorded within the claim. Therefore, the number of fillings reported since June 2020 may be undercounted.</t>
    </r>
  </si>
  <si>
    <r>
      <rPr>
        <vertAlign val="superscript"/>
        <sz val="10"/>
        <rFont val="Arial"/>
        <family val="2"/>
      </rPr>
      <t>2</t>
    </r>
    <r>
      <rPr>
        <sz val="10"/>
        <rFont val="Arial"/>
        <family val="2"/>
      </rPr>
      <t xml:space="preserve"> As the triage codes include undefined procedures, it is not possible to identify what procedures were undertaken unless other SDR treatments are also recorded within the claim. Therefore, the number of root treatments reported since June 2020 may be undercounted.</t>
    </r>
  </si>
  <si>
    <r>
      <rPr>
        <vertAlign val="superscript"/>
        <sz val="10"/>
        <rFont val="Arial"/>
        <family val="2"/>
      </rPr>
      <t>2</t>
    </r>
    <r>
      <rPr>
        <sz val="10"/>
        <rFont val="Arial"/>
        <family val="2"/>
      </rPr>
      <t xml:space="preserve"> As the triage codes include undefined procedures, it is not possible to identify what procedures were undertaken unless other SDR treatments are also recorded within the claim. Therefore, the number of treatments reported since June 2020 may be undercounted.</t>
    </r>
  </si>
  <si>
    <r>
      <rPr>
        <vertAlign val="superscript"/>
        <sz val="10"/>
        <rFont val="Arial"/>
        <family val="2"/>
      </rPr>
      <t>2</t>
    </r>
    <r>
      <rPr>
        <sz val="10"/>
        <rFont val="Arial"/>
        <family val="2"/>
      </rPr>
      <t xml:space="preserve"> As the triage codes include undefined procedures, it is not possible to identify what procedures were undertaken unless other SDR treatments are also recorded within the claim. Therefore, the number of x-rays reported since June 2020 may be undercounted.</t>
    </r>
  </si>
  <si>
    <t xml:space="preserve">Primary care dental claims are submitted by NHS dentists for activity monitoring or to claim payment for treatments and </t>
  </si>
  <si>
    <t>Primary Care Dental Claims</t>
  </si>
  <si>
    <t>Analysis is provided for the following treatments; examinations, extractions, fillings, root canals,</t>
  </si>
  <si>
    <t xml:space="preserve">These statistics are affected by the Covid-19 (Coronavirus) outbreak. Due to the anticipated risks of transmission associated with receiving dental care, during the first lockdown period in Scotland, all NHS dental practices were not able to see patients on their premises. Across Scotland over seventy Urgent Dental Care Centres (UDCCs) were established for the provision of emergency dental treatment.
The remobilisation of primary NHS dental services was undertaken in several time periods, as follows:
    • From 20 May 2020: Capacity in UDCCs was increased, and provision expanded to include patients 
      with acute and essential oral health care needs.
    • From 22 June 2020: All dental practices reopened for face-to-face consultation with patients requiring 
      urgent dental care treatments that could be provided using non-aerosol generating procedures
      (AGPs).
    • From 13 July 2020: Dentists were able to see patients for the full range of routine non-AGP dental 
      care. 
    • From 17 August 2020, AGPs were permitted for urgent dental care only.
    • From 1 November 2020: Practices were able to provide the full range of NHS treatments to all patients 
      in need of both urgent and non-urgent care. Dentists were also able to provide domiciliary care.
    • From 1 April 2022: Dentists were allowed to de-escalate their infection prevention and 
      control measures in line with national guidance to alleviate system pressures and allow an increase in 
      patient throughput.
</t>
  </si>
  <si>
    <t>An important factor influencing monitoring of activity levels has been the introduction of triage activity codes. These new codes were introduced on 22 June 2020 for use initially in UDCCs but were also then used in the GDS and PDS as services remobilised. The codes include treatments such as: telephone advice, issuing prescriptions, undefined aerosol generating procedures (AGPs) and non-AGPs.
These triage codes, which previously could not be claimed, may result in additional claims since June 2020.
As the triage codes include undefined AGP and non-AGP procedures, it is not possible to identify what procedures were undertaken unless other treatments are also recorded within the claim. Therefore, figures for individual treatments in this publication may undercount the number of treatments undertaken.</t>
  </si>
  <si>
    <r>
      <rPr>
        <vertAlign val="superscript"/>
        <sz val="10"/>
        <rFont val="Arial"/>
        <family val="2"/>
      </rPr>
      <t>3</t>
    </r>
    <r>
      <rPr>
        <sz val="10"/>
        <rFont val="Arial"/>
        <family val="2"/>
      </rPr>
      <t xml:space="preserve"> As the triage codes include undefined procedures, it is not possible to identify what procedures were undertaken unless other SDR treatments are also recorded within the claim. Therefore, the number of examinations reported since June 2020 may be undercounted.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</si>
</sst>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b/>
      <sz val="11"/>
      <color theme="1"/>
      <name val="Calibri"/>
      <family val="2"/>
      <scheme val="minor"/>
    </font>
    <font>
      <b/>
      <sz val="14"/>
      <color indexed="57"/>
      <name val="Arial"/>
      <family val="2"/>
    </font>
    <font>
      <b/>
      <sz val="10"/>
      <color theme="1"/>
      <name val="Arial"/>
      <family val="2"/>
    </font>
    <font>
      <b/>
      <i/>
      <sz val="10"/>
      <color rgb="FFFF0000"/>
      <name val="Arial"/>
      <family val="2"/>
    </font>
    <font>
      <sz val="10"/>
      <color theme="1"/>
      <name val="Arial"/>
      <family val="2"/>
    </font>
    <font>
      <b/>
      <u/>
      <sz val="10"/>
      <color rgb="FFFF0000"/>
      <name val="Arial"/>
      <family val="2"/>
    </font>
    <font>
      <sz val="12"/>
      <color theme="1"/>
      <name val="Arial"/>
      <family val="2"/>
    </font>
    <font>
      <b/>
      <sz val="11"/>
      <name val="Arial"/>
      <family val="2"/>
    </font>
    <font>
      <sz val="11"/>
      <color theme="1"/>
      <name val="Calibri"/>
      <family val="2"/>
      <scheme val="minor"/>
    </font>
    <font>
      <sz val="10"/>
      <color rgb="FF000000"/>
      <name val="Arial"/>
      <family val="2"/>
    </font>
    <font>
      <b/>
      <sz val="10"/>
      <color rgb="FF000000"/>
      <name val="Arial"/>
      <family val="2"/>
    </font>
    <font>
      <sz val="10"/>
      <color rgb="FF000000"/>
      <name val="Arial"/>
      <family val="2"/>
    </font>
    <font>
      <b/>
      <sz val="12"/>
      <color rgb="FF000000"/>
      <name val="Arial"/>
      <family val="2"/>
    </font>
    <font>
      <sz val="10"/>
      <color rgb="FF0D0D0D"/>
      <name val="Arial"/>
      <family val="2"/>
    </font>
    <font>
      <sz val="10"/>
      <name val="Arial"/>
      <family val="2"/>
    </font>
    <font>
      <b/>
      <sz val="10"/>
      <name val="Arial"/>
      <family val="2"/>
    </font>
    <font>
      <u/>
      <sz val="11"/>
      <color theme="10"/>
      <name val="Calibri"/>
      <family val="2"/>
      <scheme val="minor"/>
    </font>
    <font>
      <sz val="11"/>
      <color theme="1"/>
      <name val="Arial"/>
      <family val="2"/>
    </font>
    <font>
      <b/>
      <sz val="16"/>
      <name val="Calibri"/>
      <family val="2"/>
      <scheme val="minor"/>
    </font>
    <font>
      <b/>
      <sz val="14"/>
      <name val="Calibri"/>
      <family val="2"/>
      <scheme val="minor"/>
    </font>
    <font>
      <u/>
      <sz val="10"/>
      <color theme="10"/>
      <name val="Arial"/>
      <family val="2"/>
    </font>
    <font>
      <sz val="10"/>
      <color rgb="FFFFC000"/>
      <name val="Arial"/>
      <family val="2"/>
    </font>
    <font>
      <vertAlign val="superscript"/>
      <sz val="10"/>
      <name val="Arial"/>
      <family val="2"/>
    </font>
    <font>
      <b/>
      <vertAlign val="superscript"/>
      <sz val="11"/>
      <name val="Arial"/>
      <family val="2"/>
    </font>
    <font>
      <sz val="10"/>
      <color theme="1"/>
      <name val="Calibri"/>
      <family val="2"/>
      <scheme val="minor"/>
    </font>
    <font>
      <sz val="8"/>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bgColor rgb="FFFFFFFF"/>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top/>
      <bottom style="thick">
        <color theme="4"/>
      </bottom>
      <diagonal/>
    </border>
    <border>
      <left/>
      <right/>
      <top/>
      <bottom style="thick">
        <color theme="4" tint="0.499984740745262"/>
      </bottom>
      <diagonal/>
    </border>
  </borders>
  <cellStyleXfs count="8">
    <xf numFmtId="0" fontId="0" fillId="0" borderId="0"/>
    <xf numFmtId="0" fontId="10" fillId="0" borderId="0"/>
    <xf numFmtId="0" fontId="12" fillId="0" borderId="0"/>
    <xf numFmtId="0" fontId="17" fillId="0" borderId="0" applyNumberFormat="0" applyFill="0" applyBorder="0" applyAlignment="0" applyProtection="0"/>
    <xf numFmtId="0" fontId="9" fillId="0" borderId="0"/>
    <xf numFmtId="0" fontId="19" fillId="0" borderId="10" applyNumberFormat="0" applyFill="0" applyBorder="0" applyAlignment="0" applyProtection="0"/>
    <xf numFmtId="0" fontId="20" fillId="0" borderId="11" applyNumberFormat="0" applyFill="0" applyBorder="0" applyAlignment="0" applyProtection="0"/>
    <xf numFmtId="0" fontId="21" fillId="0" borderId="0" applyNumberFormat="0" applyFill="0" applyBorder="0" applyAlignment="0" applyProtection="0"/>
  </cellStyleXfs>
  <cellXfs count="59">
    <xf numFmtId="0" fontId="0" fillId="0" borderId="0" xfId="0"/>
    <xf numFmtId="0" fontId="1" fillId="0" borderId="0" xfId="0" applyFont="1" applyAlignment="1">
      <alignment horizontal="center"/>
    </xf>
    <xf numFmtId="0" fontId="2" fillId="2" borderId="0" xfId="0" applyFont="1" applyFill="1"/>
    <xf numFmtId="0" fontId="4" fillId="2" borderId="0" xfId="0" applyFont="1" applyFill="1"/>
    <xf numFmtId="0" fontId="0" fillId="2" borderId="0" xfId="0" applyFill="1"/>
    <xf numFmtId="0" fontId="3" fillId="2" borderId="1" xfId="0" applyFont="1" applyFill="1" applyBorder="1"/>
    <xf numFmtId="0" fontId="5" fillId="2" borderId="0" xfId="0" applyFont="1" applyFill="1"/>
    <xf numFmtId="0" fontId="6" fillId="2" borderId="0" xfId="0" applyFont="1" applyFill="1"/>
    <xf numFmtId="0" fontId="3" fillId="2" borderId="1" xfId="0" applyFont="1" applyFill="1" applyBorder="1" applyAlignment="1">
      <alignment horizontal="right"/>
    </xf>
    <xf numFmtId="3" fontId="5" fillId="2" borderId="2" xfId="0" applyNumberFormat="1" applyFont="1" applyFill="1" applyBorder="1" applyAlignment="1">
      <alignment horizontal="right"/>
    </xf>
    <xf numFmtId="3" fontId="5" fillId="2" borderId="6" xfId="0" applyNumberFormat="1" applyFont="1" applyFill="1" applyBorder="1" applyAlignment="1">
      <alignment horizontal="right"/>
    </xf>
    <xf numFmtId="3" fontId="5" fillId="2" borderId="8" xfId="0" applyNumberFormat="1" applyFont="1" applyFill="1" applyBorder="1" applyAlignment="1">
      <alignment horizontal="right"/>
    </xf>
    <xf numFmtId="3" fontId="5" fillId="2" borderId="7" xfId="0" applyNumberFormat="1" applyFont="1" applyFill="1" applyBorder="1" applyAlignment="1">
      <alignment horizontal="right"/>
    </xf>
    <xf numFmtId="0" fontId="7" fillId="2" borderId="0" xfId="0" applyFont="1" applyFill="1"/>
    <xf numFmtId="0" fontId="8" fillId="2" borderId="0" xfId="0" applyFont="1" applyFill="1" applyAlignment="1">
      <alignment horizontal="left"/>
    </xf>
    <xf numFmtId="17" fontId="5" fillId="2" borderId="3" xfId="0" quotePrefix="1" applyNumberFormat="1" applyFont="1" applyFill="1" applyBorder="1"/>
    <xf numFmtId="0" fontId="5" fillId="2" borderId="4" xfId="0" quotePrefix="1" applyFont="1" applyFill="1" applyBorder="1"/>
    <xf numFmtId="0" fontId="5" fillId="2" borderId="9" xfId="0" quotePrefix="1" applyFont="1" applyFill="1" applyBorder="1"/>
    <xf numFmtId="0" fontId="5" fillId="2" borderId="5" xfId="0" quotePrefix="1" applyFont="1" applyFill="1" applyBorder="1"/>
    <xf numFmtId="0" fontId="11" fillId="0" borderId="0" xfId="1" applyFont="1"/>
    <xf numFmtId="0" fontId="10" fillId="2" borderId="0" xfId="1" applyFill="1"/>
    <xf numFmtId="0" fontId="12" fillId="2" borderId="0" xfId="1" applyFont="1" applyFill="1"/>
    <xf numFmtId="0" fontId="13" fillId="2" borderId="0" xfId="1" applyFont="1" applyFill="1"/>
    <xf numFmtId="0" fontId="11" fillId="2" borderId="0" xfId="1" applyFont="1" applyFill="1"/>
    <xf numFmtId="0" fontId="15" fillId="2" borderId="0" xfId="1" applyFont="1" applyFill="1" applyAlignment="1">
      <alignment horizontal="left" vertical="top" wrapText="1"/>
    </xf>
    <xf numFmtId="0" fontId="5" fillId="2" borderId="0" xfId="1" applyFont="1" applyFill="1"/>
    <xf numFmtId="0" fontId="13" fillId="0" borderId="0" xfId="1" applyFont="1"/>
    <xf numFmtId="0" fontId="18" fillId="0" borderId="0" xfId="4" applyFont="1"/>
    <xf numFmtId="0" fontId="9" fillId="0" borderId="0" xfId="4"/>
    <xf numFmtId="0" fontId="15" fillId="0" borderId="0" xfId="5" applyFont="1" applyBorder="1" applyAlignment="1"/>
    <xf numFmtId="0" fontId="5" fillId="0" borderId="0" xfId="4" applyFont="1"/>
    <xf numFmtId="0" fontId="8" fillId="0" borderId="0" xfId="5" applyFont="1" applyBorder="1" applyAlignment="1"/>
    <xf numFmtId="0" fontId="16" fillId="0" borderId="0" xfId="6" applyFont="1" applyFill="1" applyBorder="1" applyAlignment="1">
      <alignment horizontal="left" wrapText="1"/>
    </xf>
    <xf numFmtId="0" fontId="16" fillId="0" borderId="0" xfId="6" applyFont="1" applyBorder="1" applyAlignment="1">
      <alignment horizontal="left" wrapText="1"/>
    </xf>
    <xf numFmtId="0" fontId="21" fillId="0" borderId="0" xfId="7"/>
    <xf numFmtId="0" fontId="15" fillId="2" borderId="0" xfId="2" applyFont="1" applyFill="1"/>
    <xf numFmtId="0" fontId="22" fillId="2" borderId="0" xfId="2" applyFont="1" applyFill="1"/>
    <xf numFmtId="0" fontId="15" fillId="2" borderId="0" xfId="0" applyFont="1" applyFill="1" applyAlignment="1">
      <alignment horizontal="left"/>
    </xf>
    <xf numFmtId="0" fontId="0" fillId="2" borderId="0" xfId="0" applyFill="1" applyAlignment="1">
      <alignment horizontal="left"/>
    </xf>
    <xf numFmtId="0" fontId="25" fillId="2" borderId="0" xfId="0" applyFont="1" applyFill="1"/>
    <xf numFmtId="0" fontId="15" fillId="2" borderId="0" xfId="1" applyFont="1" applyFill="1"/>
    <xf numFmtId="0" fontId="22" fillId="2" borderId="0" xfId="1" applyFont="1" applyFill="1"/>
    <xf numFmtId="0" fontId="15" fillId="0" borderId="0" xfId="5" applyFont="1" applyFill="1" applyBorder="1" applyAlignment="1"/>
    <xf numFmtId="0" fontId="21" fillId="0" borderId="0" xfId="3" applyFont="1"/>
    <xf numFmtId="0" fontId="15" fillId="2" borderId="0" xfId="1" applyFont="1" applyFill="1" applyAlignment="1">
      <alignment horizontal="left" vertical="top" wrapText="1"/>
    </xf>
    <xf numFmtId="0" fontId="12" fillId="2" borderId="0" xfId="1" applyFont="1" applyFill="1" applyAlignment="1">
      <alignment wrapText="1"/>
    </xf>
    <xf numFmtId="0" fontId="10" fillId="0" borderId="0" xfId="1" applyAlignment="1">
      <alignment wrapText="1"/>
    </xf>
    <xf numFmtId="0" fontId="14" fillId="2" borderId="0" xfId="1" applyFont="1" applyFill="1" applyAlignment="1">
      <alignment horizontal="left" vertical="center" wrapText="1"/>
    </xf>
    <xf numFmtId="0" fontId="10" fillId="0" borderId="0" xfId="1"/>
    <xf numFmtId="0" fontId="10" fillId="2" borderId="0" xfId="1" applyFill="1" applyAlignment="1">
      <alignment vertical="top" wrapText="1"/>
    </xf>
    <xf numFmtId="0" fontId="10" fillId="0" borderId="0" xfId="1" applyAlignment="1">
      <alignment vertical="top" wrapText="1"/>
    </xf>
    <xf numFmtId="0" fontId="15" fillId="2" borderId="0" xfId="2" applyFont="1" applyFill="1" applyAlignment="1">
      <alignment wrapText="1"/>
    </xf>
    <xf numFmtId="0" fontId="15" fillId="2" borderId="0" xfId="0" applyFont="1" applyFill="1" applyAlignment="1">
      <alignment horizontal="left" vertical="top" wrapText="1"/>
    </xf>
    <xf numFmtId="3" fontId="16" fillId="3" borderId="2" xfId="1" applyNumberFormat="1" applyFont="1" applyFill="1" applyBorder="1" applyAlignment="1">
      <alignment horizontal="center" wrapText="1"/>
    </xf>
    <xf numFmtId="0" fontId="25" fillId="0" borderId="7" xfId="0" applyFont="1" applyBorder="1" applyAlignment="1">
      <alignment horizontal="center" wrapText="1"/>
    </xf>
    <xf numFmtId="0" fontId="3" fillId="2" borderId="2" xfId="0" applyFont="1" applyFill="1" applyBorder="1" applyAlignment="1">
      <alignment horizontal="center"/>
    </xf>
    <xf numFmtId="0" fontId="3" fillId="2" borderId="7" xfId="0" applyFont="1" applyFill="1" applyBorder="1" applyAlignment="1">
      <alignment horizontal="center"/>
    </xf>
    <xf numFmtId="0" fontId="3" fillId="2" borderId="1" xfId="0" applyFont="1" applyFill="1" applyBorder="1" applyAlignment="1">
      <alignment horizontal="center"/>
    </xf>
    <xf numFmtId="0" fontId="15" fillId="2" borderId="0" xfId="1" applyFont="1" applyFill="1" applyAlignment="1">
      <alignment horizontal="left" wrapText="1"/>
    </xf>
  </cellXfs>
  <cellStyles count="8">
    <cellStyle name="Heading 1 5" xfId="5" xr:uid="{39DF9ACF-D233-4C19-868F-DBA48568F0DF}"/>
    <cellStyle name="Heading 2 5" xfId="6" xr:uid="{FA455281-F4F6-4EDB-B4F3-3D3EB6C9E689}"/>
    <cellStyle name="Hyperlink" xfId="3" builtinId="8"/>
    <cellStyle name="Hyperlink 2" xfId="7" xr:uid="{12C090E6-3D8B-4E4B-B4DE-728D24E07F8E}"/>
    <cellStyle name="Normal" xfId="0" builtinId="0"/>
    <cellStyle name="Normal 2" xfId="1" xr:uid="{910B68B5-6929-4100-A380-C38071C39EEF}"/>
    <cellStyle name="Normal 2 2" xfId="2" xr:uid="{E97A7131-695B-44F2-B27A-939F5AFC6295}"/>
    <cellStyle name="Normal 3" xfId="4" xr:uid="{7F3FC5AE-3C90-4E0C-98EE-25CAC601442D}"/>
  </cellStyles>
  <dxfs count="35">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11.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'Dental claims'!$F$29</c:f>
          <c:strCache>
            <c:ptCount val="1"/>
            <c:pt idx="0">
              <c:v>Number of claims, by payment quarter: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2449007188195775"/>
          <c:w val="0.84125325530806705"/>
          <c:h val="0.69912747393062347"/>
        </c:manualLayout>
      </c:layout>
      <c:lineChart>
        <c:grouping val="standard"/>
        <c:varyColors val="0"/>
        <c:ser>
          <c:idx val="2"/>
          <c:order val="0"/>
          <c:tx>
            <c:strRef>
              <c:f>'Dental claims'!$B$28</c:f>
              <c:strCache>
                <c:ptCount val="1"/>
                <c:pt idx="0">
                  <c:v>Number of claims</c:v>
                </c:pt>
              </c:strCache>
            </c:strRef>
          </c:tx>
          <c:spPr>
            <a:ln w="28575" cap="rnd">
              <a:solidFill>
                <a:srgbClr val="7030A0"/>
              </a:solidFill>
              <a:round/>
            </a:ln>
            <a:effectLst/>
          </c:spPr>
          <c:marker>
            <c:symbol val="none"/>
          </c:marker>
          <c:cat>
            <c:strRef>
              <c:f>'Dental claims'!$A$29:$A$48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'Dental claims'!$B$29:$B$48</c:f>
              <c:numCache>
                <c:formatCode>#,##0</c:formatCode>
                <c:ptCount val="20"/>
                <c:pt idx="0">
                  <c:v>1396006</c:v>
                </c:pt>
                <c:pt idx="1">
                  <c:v>1382468</c:v>
                </c:pt>
                <c:pt idx="2">
                  <c:v>1316865</c:v>
                </c:pt>
                <c:pt idx="3">
                  <c:v>1462046</c:v>
                </c:pt>
                <c:pt idx="4">
                  <c:v>1386425</c:v>
                </c:pt>
                <c:pt idx="5">
                  <c:v>1369521</c:v>
                </c:pt>
                <c:pt idx="6">
                  <c:v>1365145</c:v>
                </c:pt>
                <c:pt idx="7">
                  <c:v>1206585</c:v>
                </c:pt>
                <c:pt idx="8">
                  <c:v>50320</c:v>
                </c:pt>
                <c:pt idx="9">
                  <c:v>467506</c:v>
                </c:pt>
                <c:pt idx="10">
                  <c:v>533372</c:v>
                </c:pt>
                <c:pt idx="11">
                  <c:v>527739</c:v>
                </c:pt>
                <c:pt idx="12">
                  <c:v>642843</c:v>
                </c:pt>
                <c:pt idx="13">
                  <c:v>669984</c:v>
                </c:pt>
                <c:pt idx="14">
                  <c:v>689067</c:v>
                </c:pt>
                <c:pt idx="15">
                  <c:v>646248</c:v>
                </c:pt>
                <c:pt idx="16">
                  <c:v>989799</c:v>
                </c:pt>
                <c:pt idx="17">
                  <c:v>894904</c:v>
                </c:pt>
                <c:pt idx="18">
                  <c:v>920299</c:v>
                </c:pt>
                <c:pt idx="19">
                  <c:v>964449</c:v>
                </c:pt>
              </c:numCache>
            </c:numRef>
          </c:val>
          <c:smooth val="0"/>
          <c:extLst>
            <c:ext xmlns:c16="http://schemas.microsoft.com/office/drawing/2014/chart" uri="{C3380CC4-5D6E-409C-BE32-E72D297353CC}">
              <c16:uniqueId val="{00000000-87C5-42C7-8412-7585AADD6F00}"/>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claims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Examinations!$G$30</c:f>
          <c:strCache>
            <c:ptCount val="1"/>
            <c:pt idx="0">
              <c:v>Number of examinations, by payment quarter: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1458040717883237"/>
          <c:y val="0.12449007188195775"/>
          <c:w val="0.85386592892104707"/>
          <c:h val="0.62916852985969351"/>
        </c:manualLayout>
      </c:layout>
      <c:lineChart>
        <c:grouping val="standard"/>
        <c:varyColors val="0"/>
        <c:ser>
          <c:idx val="2"/>
          <c:order val="0"/>
          <c:tx>
            <c:strRef>
              <c:f>Examinations!$B$28</c:f>
              <c:strCache>
                <c:ptCount val="1"/>
                <c:pt idx="0">
                  <c:v>Number of examinations</c:v>
                </c:pt>
              </c:strCache>
            </c:strRef>
          </c:tx>
          <c:spPr>
            <a:ln w="28575" cap="rnd">
              <a:solidFill>
                <a:srgbClr val="7030A0"/>
              </a:solidFill>
              <a:round/>
            </a:ln>
            <a:effectLst/>
          </c:spPr>
          <c:marker>
            <c:symbol val="none"/>
          </c:marker>
          <c:cat>
            <c:strRef>
              <c:f>Examinations!$A$30:$A$49</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Examinations!$B$30:$B$49</c:f>
              <c:numCache>
                <c:formatCode>#,##0</c:formatCode>
                <c:ptCount val="20"/>
                <c:pt idx="0">
                  <c:v>837509</c:v>
                </c:pt>
                <c:pt idx="1">
                  <c:v>817207</c:v>
                </c:pt>
                <c:pt idx="2">
                  <c:v>786492</c:v>
                </c:pt>
                <c:pt idx="3">
                  <c:v>872753</c:v>
                </c:pt>
                <c:pt idx="4">
                  <c:v>829911</c:v>
                </c:pt>
                <c:pt idx="5">
                  <c:v>816604</c:v>
                </c:pt>
                <c:pt idx="6">
                  <c:v>812254</c:v>
                </c:pt>
                <c:pt idx="7">
                  <c:v>729432</c:v>
                </c:pt>
                <c:pt idx="8">
                  <c:v>22051</c:v>
                </c:pt>
                <c:pt idx="9">
                  <c:v>125825</c:v>
                </c:pt>
                <c:pt idx="10">
                  <c:v>183280</c:v>
                </c:pt>
                <c:pt idx="11">
                  <c:v>224373</c:v>
                </c:pt>
                <c:pt idx="12">
                  <c:v>301925</c:v>
                </c:pt>
                <c:pt idx="13">
                  <c:v>327302</c:v>
                </c:pt>
                <c:pt idx="14">
                  <c:v>343988</c:v>
                </c:pt>
                <c:pt idx="15">
                  <c:v>376919</c:v>
                </c:pt>
                <c:pt idx="16">
                  <c:v>715128</c:v>
                </c:pt>
                <c:pt idx="17">
                  <c:v>648607</c:v>
                </c:pt>
                <c:pt idx="18">
                  <c:v>680769</c:v>
                </c:pt>
                <c:pt idx="19">
                  <c:v>727751</c:v>
                </c:pt>
              </c:numCache>
            </c:numRef>
          </c:val>
          <c:smooth val="0"/>
          <c:extLst>
            <c:ext xmlns:c16="http://schemas.microsoft.com/office/drawing/2014/chart" uri="{C3380CC4-5D6E-409C-BE32-E72D297353CC}">
              <c16:uniqueId val="{00000000-21F6-495B-8D01-F0D53E2FB803}"/>
            </c:ext>
          </c:extLst>
        </c:ser>
        <c:ser>
          <c:idx val="0"/>
          <c:order val="1"/>
          <c:tx>
            <c:strRef>
              <c:f>Examinations!$C$28</c:f>
              <c:strCache>
                <c:ptCount val="1"/>
                <c:pt idx="0">
                  <c:v>Number of exams (exc. new child claims)</c:v>
                </c:pt>
              </c:strCache>
            </c:strRef>
          </c:tx>
          <c:spPr>
            <a:ln w="28575" cap="rnd">
              <a:solidFill>
                <a:srgbClr val="7030A0"/>
              </a:solidFill>
              <a:prstDash val="sysDot"/>
              <a:round/>
            </a:ln>
            <a:effectLst/>
          </c:spPr>
          <c:marker>
            <c:symbol val="none"/>
          </c:marker>
          <c:cat>
            <c:strRef>
              <c:f>Examinations!$A$30:$A$49</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Examinations!$C$30:$C$49</c:f>
              <c:numCache>
                <c:formatCode>#,##0</c:formatCode>
                <c:ptCount val="20"/>
                <c:pt idx="0">
                  <c:v>837509</c:v>
                </c:pt>
                <c:pt idx="1">
                  <c:v>817207</c:v>
                </c:pt>
                <c:pt idx="2">
                  <c:v>786492</c:v>
                </c:pt>
                <c:pt idx="3">
                  <c:v>872753</c:v>
                </c:pt>
                <c:pt idx="4">
                  <c:v>829911</c:v>
                </c:pt>
                <c:pt idx="5">
                  <c:v>816604</c:v>
                </c:pt>
                <c:pt idx="6">
                  <c:v>812254</c:v>
                </c:pt>
                <c:pt idx="7">
                  <c:v>729432</c:v>
                </c:pt>
                <c:pt idx="8">
                  <c:v>22051</c:v>
                </c:pt>
                <c:pt idx="9">
                  <c:v>125825</c:v>
                </c:pt>
                <c:pt idx="10">
                  <c:v>183280</c:v>
                </c:pt>
                <c:pt idx="11">
                  <c:v>224373</c:v>
                </c:pt>
                <c:pt idx="12">
                  <c:v>301925</c:v>
                </c:pt>
                <c:pt idx="13">
                  <c:v>327302</c:v>
                </c:pt>
                <c:pt idx="14">
                  <c:v>343988</c:v>
                </c:pt>
                <c:pt idx="15">
                  <c:v>321921</c:v>
                </c:pt>
                <c:pt idx="16">
                  <c:v>546057</c:v>
                </c:pt>
                <c:pt idx="17">
                  <c:v>492065</c:v>
                </c:pt>
                <c:pt idx="18">
                  <c:v>519702</c:v>
                </c:pt>
                <c:pt idx="19">
                  <c:v>551857</c:v>
                </c:pt>
              </c:numCache>
            </c:numRef>
          </c:val>
          <c:smooth val="0"/>
          <c:extLst>
            <c:ext xmlns:c16="http://schemas.microsoft.com/office/drawing/2014/chart" uri="{C3380CC4-5D6E-409C-BE32-E72D297353CC}">
              <c16:uniqueId val="{00000001-21F6-495B-8D01-F0D53E2FB803}"/>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242823003155735"/>
              <c:y val="0.8598554810278344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examinations</a:t>
                </a:r>
              </a:p>
            </c:rich>
          </c:tx>
          <c:layout>
            <c:manualLayout>
              <c:xMode val="edge"/>
              <c:yMode val="edge"/>
              <c:x val="1.0763656974784767E-2"/>
              <c:y val="0.2062039467288811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legend>
      <c:legendPos val="b"/>
      <c:layout>
        <c:manualLayout>
          <c:xMode val="edge"/>
          <c:yMode val="edge"/>
          <c:x val="0.12501991482582187"/>
          <c:y val="0.93024885778166622"/>
          <c:w val="0.70176477264666237"/>
          <c:h val="6.5635915880885257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Extractions!$F$29</c:f>
          <c:strCache>
            <c:ptCount val="1"/>
            <c:pt idx="0">
              <c:v>Number of extractions, by payment quarter: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2449007188195775"/>
          <c:w val="0.84125325530806705"/>
          <c:h val="0.69912747393062347"/>
        </c:manualLayout>
      </c:layout>
      <c:lineChart>
        <c:grouping val="standard"/>
        <c:varyColors val="0"/>
        <c:ser>
          <c:idx val="2"/>
          <c:order val="0"/>
          <c:tx>
            <c:strRef>
              <c:f>Extractions!$B$28</c:f>
              <c:strCache>
                <c:ptCount val="1"/>
                <c:pt idx="0">
                  <c:v>Number of extractions</c:v>
                </c:pt>
              </c:strCache>
            </c:strRef>
          </c:tx>
          <c:spPr>
            <a:ln w="28575" cap="rnd">
              <a:solidFill>
                <a:srgbClr val="7030A0"/>
              </a:solidFill>
              <a:round/>
            </a:ln>
            <a:effectLst/>
          </c:spPr>
          <c:marker>
            <c:symbol val="none"/>
          </c:marker>
          <c:cat>
            <c:strRef>
              <c:f>Extractions!$A$29:$A$48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Extractions!$B$29:$B$48</c:f>
              <c:numCache>
                <c:formatCode>#,##0</c:formatCode>
                <c:ptCount val="20"/>
                <c:pt idx="0">
                  <c:v>138417</c:v>
                </c:pt>
                <c:pt idx="1">
                  <c:v>138233</c:v>
                </c:pt>
                <c:pt idx="2">
                  <c:v>128818</c:v>
                </c:pt>
                <c:pt idx="3">
                  <c:v>142274</c:v>
                </c:pt>
                <c:pt idx="4">
                  <c:v>134990</c:v>
                </c:pt>
                <c:pt idx="5">
                  <c:v>129629</c:v>
                </c:pt>
                <c:pt idx="6">
                  <c:v>201311</c:v>
                </c:pt>
                <c:pt idx="7">
                  <c:v>123227</c:v>
                </c:pt>
                <c:pt idx="8">
                  <c:v>14246</c:v>
                </c:pt>
                <c:pt idx="9">
                  <c:v>71473</c:v>
                </c:pt>
                <c:pt idx="10">
                  <c:v>90282</c:v>
                </c:pt>
                <c:pt idx="11">
                  <c:v>95366</c:v>
                </c:pt>
                <c:pt idx="12">
                  <c:v>113797</c:v>
                </c:pt>
                <c:pt idx="13">
                  <c:v>116815</c:v>
                </c:pt>
                <c:pt idx="14">
                  <c:v>116693</c:v>
                </c:pt>
                <c:pt idx="15">
                  <c:v>107598</c:v>
                </c:pt>
                <c:pt idx="16">
                  <c:v>159746</c:v>
                </c:pt>
                <c:pt idx="17">
                  <c:v>138351</c:v>
                </c:pt>
                <c:pt idx="18">
                  <c:v>139800</c:v>
                </c:pt>
                <c:pt idx="19">
                  <c:v>138112</c:v>
                </c:pt>
              </c:numCache>
            </c:numRef>
          </c:val>
          <c:smooth val="0"/>
          <c:extLst>
            <c:ext xmlns:c16="http://schemas.microsoft.com/office/drawing/2014/chart" uri="{C3380CC4-5D6E-409C-BE32-E72D297353CC}">
              <c16:uniqueId val="{00000000-A6E4-49E5-874C-B8FC275A663F}"/>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extractions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Fillings!$F$29</c:f>
          <c:strCache>
            <c:ptCount val="1"/>
            <c:pt idx="0">
              <c:v>Number of fillings, by payment quarter: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2449007188195775"/>
          <c:w val="0.84125325530806705"/>
          <c:h val="0.69912747393062347"/>
        </c:manualLayout>
      </c:layout>
      <c:lineChart>
        <c:grouping val="standard"/>
        <c:varyColors val="0"/>
        <c:ser>
          <c:idx val="2"/>
          <c:order val="0"/>
          <c:tx>
            <c:strRef>
              <c:f>Fillings!$B$28</c:f>
              <c:strCache>
                <c:ptCount val="1"/>
                <c:pt idx="0">
                  <c:v>Number of fillings</c:v>
                </c:pt>
              </c:strCache>
            </c:strRef>
          </c:tx>
          <c:spPr>
            <a:ln w="28575" cap="rnd">
              <a:solidFill>
                <a:srgbClr val="7030A0"/>
              </a:solidFill>
              <a:round/>
            </a:ln>
            <a:effectLst/>
          </c:spPr>
          <c:marker>
            <c:symbol val="none"/>
          </c:marker>
          <c:cat>
            <c:strRef>
              <c:f>Fillings!$A$29:$A$48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Fillings!$B$29:$B$48</c:f>
              <c:numCache>
                <c:formatCode>#,##0</c:formatCode>
                <c:ptCount val="20"/>
                <c:pt idx="0">
                  <c:v>547804</c:v>
                </c:pt>
                <c:pt idx="1">
                  <c:v>528920</c:v>
                </c:pt>
                <c:pt idx="2">
                  <c:v>496447</c:v>
                </c:pt>
                <c:pt idx="3">
                  <c:v>546472</c:v>
                </c:pt>
                <c:pt idx="4">
                  <c:v>520736</c:v>
                </c:pt>
                <c:pt idx="5">
                  <c:v>500698</c:v>
                </c:pt>
                <c:pt idx="6">
                  <c:v>511462</c:v>
                </c:pt>
                <c:pt idx="7">
                  <c:v>425807</c:v>
                </c:pt>
                <c:pt idx="8">
                  <c:v>8869</c:v>
                </c:pt>
                <c:pt idx="9">
                  <c:v>104211</c:v>
                </c:pt>
                <c:pt idx="10">
                  <c:v>136319</c:v>
                </c:pt>
                <c:pt idx="11">
                  <c:v>186443</c:v>
                </c:pt>
                <c:pt idx="12">
                  <c:v>244406</c:v>
                </c:pt>
                <c:pt idx="13">
                  <c:v>259956</c:v>
                </c:pt>
                <c:pt idx="14">
                  <c:v>277157</c:v>
                </c:pt>
                <c:pt idx="15">
                  <c:v>258336</c:v>
                </c:pt>
                <c:pt idx="16">
                  <c:v>457480</c:v>
                </c:pt>
                <c:pt idx="17">
                  <c:v>413351</c:v>
                </c:pt>
                <c:pt idx="18">
                  <c:v>416829</c:v>
                </c:pt>
                <c:pt idx="19">
                  <c:v>412915</c:v>
                </c:pt>
              </c:numCache>
            </c:numRef>
          </c:val>
          <c:smooth val="0"/>
          <c:extLst>
            <c:ext xmlns:c16="http://schemas.microsoft.com/office/drawing/2014/chart" uri="{C3380CC4-5D6E-409C-BE32-E72D297353CC}">
              <c16:uniqueId val="{00000000-595C-47B4-A94E-BBE1EACE547E}"/>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fillings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'Root canals'!$F$29</c:f>
          <c:strCache>
            <c:ptCount val="1"/>
            <c:pt idx="0">
              <c:v>Number of root canals, by payment quarter: Scotland</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2449007188195775"/>
          <c:w val="0.84125325530806705"/>
          <c:h val="0.69912747393062347"/>
        </c:manualLayout>
      </c:layout>
      <c:lineChart>
        <c:grouping val="standard"/>
        <c:varyColors val="0"/>
        <c:ser>
          <c:idx val="2"/>
          <c:order val="0"/>
          <c:tx>
            <c:strRef>
              <c:f>'Root canals'!$B$28</c:f>
              <c:strCache>
                <c:ptCount val="1"/>
                <c:pt idx="0">
                  <c:v>Number of root canals</c:v>
                </c:pt>
              </c:strCache>
            </c:strRef>
          </c:tx>
          <c:spPr>
            <a:ln w="28575" cap="rnd">
              <a:solidFill>
                <a:srgbClr val="7030A0"/>
              </a:solidFill>
              <a:round/>
            </a:ln>
            <a:effectLst/>
          </c:spPr>
          <c:marker>
            <c:symbol val="none"/>
          </c:marker>
          <c:cat>
            <c:strRef>
              <c:f>'Root canals'!$A$29:$A$48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'Root canals'!$B$29:$B$48</c:f>
              <c:numCache>
                <c:formatCode>#,##0</c:formatCode>
                <c:ptCount val="20"/>
                <c:pt idx="0">
                  <c:v>31732</c:v>
                </c:pt>
                <c:pt idx="1">
                  <c:v>29912</c:v>
                </c:pt>
                <c:pt idx="2">
                  <c:v>28929</c:v>
                </c:pt>
                <c:pt idx="3">
                  <c:v>31945</c:v>
                </c:pt>
                <c:pt idx="4">
                  <c:v>29285</c:v>
                </c:pt>
                <c:pt idx="5">
                  <c:v>27865</c:v>
                </c:pt>
                <c:pt idx="6">
                  <c:v>27922</c:v>
                </c:pt>
                <c:pt idx="7">
                  <c:v>24508</c:v>
                </c:pt>
                <c:pt idx="8">
                  <c:v>378</c:v>
                </c:pt>
                <c:pt idx="9">
                  <c:v>1961</c:v>
                </c:pt>
                <c:pt idx="10">
                  <c:v>5929</c:v>
                </c:pt>
                <c:pt idx="11">
                  <c:v>13696</c:v>
                </c:pt>
                <c:pt idx="12">
                  <c:v>15719</c:v>
                </c:pt>
                <c:pt idx="13">
                  <c:v>15065</c:v>
                </c:pt>
                <c:pt idx="14">
                  <c:v>15233</c:v>
                </c:pt>
                <c:pt idx="15">
                  <c:v>13772</c:v>
                </c:pt>
                <c:pt idx="16">
                  <c:v>23818</c:v>
                </c:pt>
                <c:pt idx="17">
                  <c:v>20062</c:v>
                </c:pt>
                <c:pt idx="18">
                  <c:v>19498</c:v>
                </c:pt>
                <c:pt idx="19">
                  <c:v>20176</c:v>
                </c:pt>
              </c:numCache>
            </c:numRef>
          </c:val>
          <c:smooth val="0"/>
          <c:extLst>
            <c:ext xmlns:c16="http://schemas.microsoft.com/office/drawing/2014/chart" uri="{C3380CC4-5D6E-409C-BE32-E72D297353CC}">
              <c16:uniqueId val="{00000000-938E-46FE-B8DB-6FAB47F1788C}"/>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fillings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'Scale &amp; Polish'!$F$29</c:f>
          <c:strCache>
            <c:ptCount val="1"/>
            <c:pt idx="0">
              <c:v>Number of simple periodontal treatments (scale &amp; polish), by payment quarter: Scotland</c:v>
            </c:pt>
          </c:strCache>
        </c:strRef>
      </c:tx>
      <c:overlay val="0"/>
      <c:spPr>
        <a:noFill/>
        <a:ln>
          <a:noFill/>
        </a:ln>
        <a:effectLst/>
      </c:spPr>
      <c:txPr>
        <a:bodyPr rot="0" spcFirstLastPara="1" vertOverflow="ellipsis" vert="horz" wrap="square" anchor="ctr" anchorCtr="1"/>
        <a:lstStyle/>
        <a:p>
          <a:pPr>
            <a:defRPr sz="105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7403951195289777"/>
          <c:w val="0.84125325530806705"/>
          <c:h val="0.64957792438107398"/>
        </c:manualLayout>
      </c:layout>
      <c:lineChart>
        <c:grouping val="standard"/>
        <c:varyColors val="0"/>
        <c:ser>
          <c:idx val="2"/>
          <c:order val="0"/>
          <c:tx>
            <c:strRef>
              <c:f>'Scale &amp; Polish'!$B$28</c:f>
              <c:strCache>
                <c:ptCount val="1"/>
                <c:pt idx="0">
                  <c:v>Number of treatments</c:v>
                </c:pt>
              </c:strCache>
            </c:strRef>
          </c:tx>
          <c:spPr>
            <a:ln w="28575" cap="rnd">
              <a:solidFill>
                <a:srgbClr val="7030A0"/>
              </a:solidFill>
              <a:round/>
            </a:ln>
            <a:effectLst/>
          </c:spPr>
          <c:marker>
            <c:symbol val="none"/>
          </c:marker>
          <c:cat>
            <c:strRef>
              <c:f>'Scale &amp; Polish'!$A$29:$A$48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'Scale &amp; Polish'!$B$29:$B$48</c:f>
              <c:numCache>
                <c:formatCode>#,##0</c:formatCode>
                <c:ptCount val="20"/>
                <c:pt idx="0">
                  <c:v>590429</c:v>
                </c:pt>
                <c:pt idx="1">
                  <c:v>577115</c:v>
                </c:pt>
                <c:pt idx="2">
                  <c:v>548035</c:v>
                </c:pt>
                <c:pt idx="3">
                  <c:v>615858</c:v>
                </c:pt>
                <c:pt idx="4">
                  <c:v>580768</c:v>
                </c:pt>
                <c:pt idx="5">
                  <c:v>572072</c:v>
                </c:pt>
                <c:pt idx="6">
                  <c:v>560037</c:v>
                </c:pt>
                <c:pt idx="7">
                  <c:v>494786</c:v>
                </c:pt>
                <c:pt idx="8">
                  <c:v>3210</c:v>
                </c:pt>
                <c:pt idx="9">
                  <c:v>21208</c:v>
                </c:pt>
                <c:pt idx="10">
                  <c:v>50757</c:v>
                </c:pt>
                <c:pt idx="11">
                  <c:v>79932</c:v>
                </c:pt>
                <c:pt idx="12">
                  <c:v>111761</c:v>
                </c:pt>
                <c:pt idx="13">
                  <c:v>130585</c:v>
                </c:pt>
                <c:pt idx="14">
                  <c:v>145768</c:v>
                </c:pt>
                <c:pt idx="15">
                  <c:v>140506</c:v>
                </c:pt>
                <c:pt idx="16">
                  <c:v>303447</c:v>
                </c:pt>
                <c:pt idx="17">
                  <c:v>299791</c:v>
                </c:pt>
                <c:pt idx="18">
                  <c:v>321902</c:v>
                </c:pt>
                <c:pt idx="19">
                  <c:v>344686</c:v>
                </c:pt>
              </c:numCache>
            </c:numRef>
          </c:val>
          <c:smooth val="0"/>
          <c:extLst>
            <c:ext xmlns:c16="http://schemas.microsoft.com/office/drawing/2014/chart" uri="{C3380CC4-5D6E-409C-BE32-E72D297353CC}">
              <c16:uniqueId val="{00000000-FD5C-4506-9E43-9189E3C39CEF}"/>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fillings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'Radiographs (X-rays)'!$F$29</c:f>
          <c:strCache>
            <c:ptCount val="1"/>
            <c:pt idx="0">
              <c:v>Number of radiographs (x-rays), by payment quarter: Scotland</c:v>
            </c:pt>
          </c:strCache>
        </c:strRef>
      </c:tx>
      <c:overlay val="0"/>
      <c:spPr>
        <a:noFill/>
        <a:ln>
          <a:noFill/>
        </a:ln>
        <a:effectLst/>
      </c:spPr>
      <c:txPr>
        <a:bodyPr rot="0" spcFirstLastPara="1" vertOverflow="ellipsis" vert="horz" wrap="square" anchor="ctr" anchorCtr="1"/>
        <a:lstStyle/>
        <a:p>
          <a:pPr>
            <a:defRPr sz="105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2719308189589143"/>
          <c:y val="0.12899446690785274"/>
          <c:w val="0.84125325530806705"/>
          <c:h val="0.6946229694261189"/>
        </c:manualLayout>
      </c:layout>
      <c:lineChart>
        <c:grouping val="standard"/>
        <c:varyColors val="0"/>
        <c:ser>
          <c:idx val="2"/>
          <c:order val="0"/>
          <c:tx>
            <c:strRef>
              <c:f>'Radiographs (X-rays)'!$B$28</c:f>
              <c:strCache>
                <c:ptCount val="1"/>
                <c:pt idx="0">
                  <c:v>Number of x-rays</c:v>
                </c:pt>
              </c:strCache>
            </c:strRef>
          </c:tx>
          <c:spPr>
            <a:ln w="28575" cap="rnd">
              <a:solidFill>
                <a:srgbClr val="7030A0"/>
              </a:solidFill>
              <a:round/>
            </a:ln>
            <a:effectLst/>
          </c:spPr>
          <c:marker>
            <c:symbol val="none"/>
          </c:marker>
          <c:cat>
            <c:strRef>
              <c:f>'Radiographs (X-rays)'!$A$29:$A$48</c:f>
              <c:strCache>
                <c:ptCount val="20"/>
                <c:pt idx="0">
                  <c:v>Jun 18</c:v>
                </c:pt>
                <c:pt idx="1">
                  <c:v>Sep 18</c:v>
                </c:pt>
                <c:pt idx="2">
                  <c:v>Dec 18</c:v>
                </c:pt>
                <c:pt idx="3">
                  <c:v>Mar 19</c:v>
                </c:pt>
                <c:pt idx="4">
                  <c:v>Jun 19</c:v>
                </c:pt>
                <c:pt idx="5">
                  <c:v>Sep 19</c:v>
                </c:pt>
                <c:pt idx="6">
                  <c:v>Dec 19</c:v>
                </c:pt>
                <c:pt idx="7">
                  <c:v>Mar 20</c:v>
                </c:pt>
                <c:pt idx="8">
                  <c:v>Jun 20</c:v>
                </c:pt>
                <c:pt idx="9">
                  <c:v>Sep 20</c:v>
                </c:pt>
                <c:pt idx="10">
                  <c:v>Dec 20</c:v>
                </c:pt>
                <c:pt idx="11">
                  <c:v>Mar 21</c:v>
                </c:pt>
                <c:pt idx="12">
                  <c:v>Jun 21</c:v>
                </c:pt>
                <c:pt idx="13">
                  <c:v>Sep 21</c:v>
                </c:pt>
                <c:pt idx="14">
                  <c:v>Dec 21</c:v>
                </c:pt>
                <c:pt idx="15">
                  <c:v>Mar 22</c:v>
                </c:pt>
                <c:pt idx="16">
                  <c:v>Jun 22</c:v>
                </c:pt>
                <c:pt idx="17">
                  <c:v>Sep 22</c:v>
                </c:pt>
                <c:pt idx="18">
                  <c:v>Dec 22</c:v>
                </c:pt>
                <c:pt idx="19">
                  <c:v>Mar 23</c:v>
                </c:pt>
              </c:strCache>
            </c:strRef>
          </c:cat>
          <c:val>
            <c:numRef>
              <c:f>'Radiographs (X-rays)'!$B$29:$B$48</c:f>
              <c:numCache>
                <c:formatCode>#,##0</c:formatCode>
                <c:ptCount val="20"/>
                <c:pt idx="0">
                  <c:v>575315</c:v>
                </c:pt>
                <c:pt idx="1">
                  <c:v>566767</c:v>
                </c:pt>
                <c:pt idx="2">
                  <c:v>536723</c:v>
                </c:pt>
                <c:pt idx="3">
                  <c:v>611681</c:v>
                </c:pt>
                <c:pt idx="4">
                  <c:v>579751</c:v>
                </c:pt>
                <c:pt idx="5">
                  <c:v>568857</c:v>
                </c:pt>
                <c:pt idx="6">
                  <c:v>563597</c:v>
                </c:pt>
                <c:pt idx="7">
                  <c:v>527041</c:v>
                </c:pt>
                <c:pt idx="8">
                  <c:v>12740</c:v>
                </c:pt>
                <c:pt idx="9">
                  <c:v>131833</c:v>
                </c:pt>
                <c:pt idx="10">
                  <c:v>188082</c:v>
                </c:pt>
                <c:pt idx="11">
                  <c:v>248228</c:v>
                </c:pt>
                <c:pt idx="12">
                  <c:v>334400</c:v>
                </c:pt>
                <c:pt idx="13">
                  <c:v>366787</c:v>
                </c:pt>
                <c:pt idx="14">
                  <c:v>390253</c:v>
                </c:pt>
                <c:pt idx="15">
                  <c:v>386721</c:v>
                </c:pt>
                <c:pt idx="16">
                  <c:v>695290</c:v>
                </c:pt>
                <c:pt idx="17">
                  <c:v>599824</c:v>
                </c:pt>
                <c:pt idx="18">
                  <c:v>569761</c:v>
                </c:pt>
                <c:pt idx="19">
                  <c:v>566568</c:v>
                </c:pt>
              </c:numCache>
            </c:numRef>
          </c:val>
          <c:smooth val="0"/>
          <c:extLst>
            <c:ext xmlns:c16="http://schemas.microsoft.com/office/drawing/2014/chart" uri="{C3380CC4-5D6E-409C-BE32-E72D297353CC}">
              <c16:uniqueId val="{00000000-8D5C-4B3E-9A81-D10A3E47CC4D}"/>
            </c:ext>
          </c:extLst>
        </c:ser>
        <c:dLbls>
          <c:showLegendKey val="0"/>
          <c:showVal val="0"/>
          <c:showCatName val="0"/>
          <c:showSerName val="0"/>
          <c:showPercent val="0"/>
          <c:showBubbleSize val="0"/>
        </c:dLbls>
        <c:smooth val="0"/>
        <c:axId val="596043056"/>
        <c:axId val="596041744"/>
      </c:lineChart>
      <c:catAx>
        <c:axId val="596043056"/>
        <c:scaling>
          <c:orientation val="minMax"/>
        </c:scaling>
        <c:delete val="0"/>
        <c:axPos val="b"/>
        <c:title>
          <c:tx>
            <c:rich>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Quarter ending</a:t>
                </a:r>
              </a:p>
            </c:rich>
          </c:tx>
          <c:layout>
            <c:manualLayout>
              <c:xMode val="edge"/>
              <c:yMode val="edge"/>
              <c:x val="0.45437375532338614"/>
              <c:y val="0.92569908491168329"/>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1744"/>
        <c:crosses val="autoZero"/>
        <c:auto val="1"/>
        <c:lblAlgn val="ctr"/>
        <c:lblOffset val="100"/>
        <c:tickLblSkip val="1"/>
        <c:noMultiLvlLbl val="0"/>
      </c:catAx>
      <c:valAx>
        <c:axId val="5960417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00" b="1"/>
                  <a:t>Number of fillings</a:t>
                </a:r>
              </a:p>
            </c:rich>
          </c:tx>
          <c:layout>
            <c:manualLayout>
              <c:xMode val="edge"/>
              <c:yMode val="edge"/>
              <c:x val="1.2709182266613561E-2"/>
              <c:y val="0.2802780511811023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96043056"/>
        <c:crosses val="autoZero"/>
        <c:crossBetween val="midCat"/>
      </c:valAx>
      <c:spPr>
        <a:noFill/>
        <a:ln>
          <a:noFill/>
        </a:ln>
        <a:effectLst/>
      </c:spPr>
    </c:plotArea>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xdr:col>
      <xdr:colOff>0</xdr:colOff>
      <xdr:row>0</xdr:row>
      <xdr:rowOff>0</xdr:rowOff>
    </xdr:from>
    <xdr:ext cx="1699683" cy="650875"/>
    <xdr:pic>
      <xdr:nvPicPr>
        <xdr:cNvPr id="2" name="Picture 1">
          <a:extLst>
            <a:ext uri="{FF2B5EF4-FFF2-40B4-BE49-F238E27FC236}">
              <a16:creationId xmlns:a16="http://schemas.microsoft.com/office/drawing/2014/main" id="{ED12F092-9FA0-4AAA-98F1-7AA4422C2F83}"/>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267200" y="0"/>
          <a:ext cx="1699683" cy="65087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3" name="Picture 2">
          <a:extLst>
            <a:ext uri="{FF2B5EF4-FFF2-40B4-BE49-F238E27FC236}">
              <a16:creationId xmlns:a16="http://schemas.microsoft.com/office/drawing/2014/main" id="{BB3B3461-B586-4742-9CEF-252B246CC708}"/>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5755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4" name="Chart 3">
          <a:extLst>
            <a:ext uri="{FF2B5EF4-FFF2-40B4-BE49-F238E27FC236}">
              <a16:creationId xmlns:a16="http://schemas.microsoft.com/office/drawing/2014/main" id="{60D2EC9A-7100-4F70-B902-AEB4AFFDA0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304800</xdr:colOff>
      <xdr:row>28</xdr:row>
      <xdr:rowOff>50800</xdr:rowOff>
    </xdr:from>
    <xdr:to>
      <xdr:col>12</xdr:col>
      <xdr:colOff>330200</xdr:colOff>
      <xdr:row>38</xdr:row>
      <xdr:rowOff>152400</xdr:rowOff>
    </xdr:to>
    <xdr:cxnSp macro="">
      <xdr:nvCxnSpPr>
        <xdr:cNvPr id="5" name="Straight Connector 4">
          <a:extLst>
            <a:ext uri="{FF2B5EF4-FFF2-40B4-BE49-F238E27FC236}">
              <a16:creationId xmlns:a16="http://schemas.microsoft.com/office/drawing/2014/main" id="{D3C1674F-C2AA-4F7F-A600-87DA23F2AA76}"/>
            </a:ext>
          </a:extLst>
        </xdr:cNvPr>
        <xdr:cNvCxnSpPr/>
      </xdr:nvCxnSpPr>
      <xdr:spPr>
        <a:xfrm flipH="1" flipV="1">
          <a:off x="5518150" y="1168400"/>
          <a:ext cx="25400" cy="19431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c:userShapes xmlns:c="http://schemas.openxmlformats.org/drawingml/2006/chart">
  <cdr:relSizeAnchor xmlns:cdr="http://schemas.openxmlformats.org/drawingml/2006/chartDrawing">
    <cdr:from>
      <cdr:x>0.42468</cdr:x>
      <cdr:y>0.10129</cdr:y>
    </cdr:from>
    <cdr:to>
      <cdr:x>0.6373</cdr:x>
      <cdr:y>0.27835</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54697" y="280753"/>
          <a:ext cx="1379153" cy="4907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4.xml><?xml version="1.0" encoding="utf-8"?>
<xdr:wsDr xmlns:xdr="http://schemas.openxmlformats.org/drawingml/2006/spreadsheetDrawing" xmlns:a="http://schemas.openxmlformats.org/drawingml/2006/main">
  <xdr:twoCellAnchor editAs="oneCell">
    <xdr:from>
      <xdr:col>21</xdr:col>
      <xdr:colOff>133350</xdr:colOff>
      <xdr:row>0</xdr:row>
      <xdr:rowOff>38100</xdr:rowOff>
    </xdr:from>
    <xdr:to>
      <xdr:col>26</xdr:col>
      <xdr:colOff>3175</xdr:colOff>
      <xdr:row>4</xdr:row>
      <xdr:rowOff>0</xdr:rowOff>
    </xdr:to>
    <xdr:pic>
      <xdr:nvPicPr>
        <xdr:cNvPr id="2" name="Picture 1">
          <a:extLst>
            <a:ext uri="{FF2B5EF4-FFF2-40B4-BE49-F238E27FC236}">
              <a16:creationId xmlns:a16="http://schemas.microsoft.com/office/drawing/2014/main" id="{AE26B675-17D0-430B-8753-1DE1784F4C0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855200" y="38100"/>
          <a:ext cx="1552575" cy="711200"/>
        </a:xfrm>
        <a:prstGeom prst="rect">
          <a:avLst/>
        </a:prstGeom>
      </xdr:spPr>
    </xdr:pic>
    <xdr:clientData/>
  </xdr:twoCellAnchor>
  <xdr:twoCellAnchor>
    <xdr:from>
      <xdr:col>3</xdr:col>
      <xdr:colOff>184150</xdr:colOff>
      <xdr:row>26</xdr:row>
      <xdr:rowOff>50800</xdr:rowOff>
    </xdr:from>
    <xdr:to>
      <xdr:col>26</xdr:col>
      <xdr:colOff>50800</xdr:colOff>
      <xdr:row>43</xdr:row>
      <xdr:rowOff>6350</xdr:rowOff>
    </xdr:to>
    <xdr:graphicFrame macro="">
      <xdr:nvGraphicFramePr>
        <xdr:cNvPr id="7" name="Chart 6">
          <a:extLst>
            <a:ext uri="{FF2B5EF4-FFF2-40B4-BE49-F238E27FC236}">
              <a16:creationId xmlns:a16="http://schemas.microsoft.com/office/drawing/2014/main" id="{7B3D54DF-8DFF-4A7D-B742-D65118995E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38100</xdr:colOff>
      <xdr:row>28</xdr:row>
      <xdr:rowOff>69850</xdr:rowOff>
    </xdr:from>
    <xdr:to>
      <xdr:col>14</xdr:col>
      <xdr:colOff>63500</xdr:colOff>
      <xdr:row>38</xdr:row>
      <xdr:rowOff>158750</xdr:rowOff>
    </xdr:to>
    <xdr:cxnSp macro="">
      <xdr:nvCxnSpPr>
        <xdr:cNvPr id="4" name="Straight Connector 3">
          <a:extLst>
            <a:ext uri="{FF2B5EF4-FFF2-40B4-BE49-F238E27FC236}">
              <a16:creationId xmlns:a16="http://schemas.microsoft.com/office/drawing/2014/main" id="{64316C8D-DD19-4266-8030-2068A45FD43D}"/>
            </a:ext>
          </a:extLst>
        </xdr:cNvPr>
        <xdr:cNvCxnSpPr/>
      </xdr:nvCxnSpPr>
      <xdr:spPr>
        <a:xfrm flipH="1" flipV="1">
          <a:off x="7404100" y="1187450"/>
          <a:ext cx="25400" cy="19304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88901</xdr:colOff>
      <xdr:row>27</xdr:row>
      <xdr:rowOff>69850</xdr:rowOff>
    </xdr:from>
    <xdr:to>
      <xdr:col>12</xdr:col>
      <xdr:colOff>292101</xdr:colOff>
      <xdr:row>29</xdr:row>
      <xdr:rowOff>142873</xdr:rowOff>
    </xdr:to>
    <xdr:sp macro="" textlink="">
      <xdr:nvSpPr>
        <xdr:cNvPr id="9" name="TextBox 1">
          <a:extLst>
            <a:ext uri="{FF2B5EF4-FFF2-40B4-BE49-F238E27FC236}">
              <a16:creationId xmlns:a16="http://schemas.microsoft.com/office/drawing/2014/main" id="{AFAF081B-BE73-4DED-B54A-C95DF5A3406A}"/>
            </a:ext>
          </a:extLst>
        </xdr:cNvPr>
        <xdr:cNvSpPr txBox="1"/>
      </xdr:nvSpPr>
      <xdr:spPr>
        <a:xfrm>
          <a:off x="5111751" y="1003300"/>
          <a:ext cx="1873250" cy="441323"/>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defTabSz="914400" eaLnBrk="1" fontAlgn="auto" latinLnBrk="0" hangingPunct="1">
            <a:lnSpc>
              <a:spcPct val="100000"/>
            </a:lnSpc>
            <a:spcBef>
              <a:spcPts val="0"/>
            </a:spcBef>
            <a:spcAft>
              <a:spcPts val="0"/>
            </a:spcAft>
            <a:buClrTx/>
            <a:buSzTx/>
            <a:buFontTx/>
            <a:buNone/>
            <a:tabLst/>
            <a:defRPr/>
          </a:pPr>
          <a:r>
            <a:rPr lang="en-GB" sz="900" baseline="0">
              <a:solidFill>
                <a:schemeClr val="accent3">
                  <a:lumMod val="75000"/>
                </a:schemeClr>
              </a:solidFill>
              <a:effectLst/>
              <a:latin typeface="Arial" panose="020B0604020202020204" pitchFamily="34" charset="0"/>
              <a:ea typeface="+mn-ea"/>
              <a:cs typeface="Arial" panose="020B0604020202020204" pitchFamily="34" charset="0"/>
            </a:rPr>
            <a:t>All adult examinations and only child examinations in connection with trauma or orthodontics</a:t>
          </a:r>
          <a:endParaRPr lang="en-GB" sz="900">
            <a:solidFill>
              <a:schemeClr val="accent3">
                <a:lumMod val="75000"/>
              </a:schemeClr>
            </a:solidFill>
            <a:latin typeface="Arial" panose="020B0604020202020204" pitchFamily="34" charset="0"/>
            <a:cs typeface="Arial" panose="020B0604020202020204" pitchFamily="34" charset="0"/>
          </a:endParaRPr>
        </a:p>
      </xdr:txBody>
    </xdr:sp>
    <xdr:clientData/>
  </xdr:twoCellAnchor>
  <xdr:twoCellAnchor>
    <xdr:from>
      <xdr:col>21</xdr:col>
      <xdr:colOff>184150</xdr:colOff>
      <xdr:row>28</xdr:row>
      <xdr:rowOff>133350</xdr:rowOff>
    </xdr:from>
    <xdr:to>
      <xdr:col>25</xdr:col>
      <xdr:colOff>53976</xdr:colOff>
      <xdr:row>31</xdr:row>
      <xdr:rowOff>161925</xdr:rowOff>
    </xdr:to>
    <xdr:sp macro="" textlink="">
      <xdr:nvSpPr>
        <xdr:cNvPr id="10" name="TextBox 1">
          <a:extLst>
            <a:ext uri="{FF2B5EF4-FFF2-40B4-BE49-F238E27FC236}">
              <a16:creationId xmlns:a16="http://schemas.microsoft.com/office/drawing/2014/main" id="{82DA3B0C-D625-473F-A3EA-FCFFBD8FA858}"/>
            </a:ext>
          </a:extLst>
        </xdr:cNvPr>
        <xdr:cNvSpPr txBox="1"/>
      </xdr:nvSpPr>
      <xdr:spPr>
        <a:xfrm>
          <a:off x="9906000" y="1250950"/>
          <a:ext cx="1216026" cy="581025"/>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defTabSz="914400" eaLnBrk="1" fontAlgn="auto" latinLnBrk="0" hangingPunct="1">
            <a:lnSpc>
              <a:spcPct val="100000"/>
            </a:lnSpc>
            <a:spcBef>
              <a:spcPts val="0"/>
            </a:spcBef>
            <a:spcAft>
              <a:spcPts val="0"/>
            </a:spcAft>
            <a:buClrTx/>
            <a:buSzTx/>
            <a:buFontTx/>
            <a:buNone/>
            <a:tabLst/>
            <a:defRPr/>
          </a:pPr>
          <a:r>
            <a:rPr lang="en-GB" sz="900" baseline="0">
              <a:solidFill>
                <a:schemeClr val="accent3">
                  <a:lumMod val="75000"/>
                </a:schemeClr>
              </a:solidFill>
              <a:effectLst/>
              <a:latin typeface="Arial" panose="020B0604020202020204" pitchFamily="34" charset="0"/>
              <a:ea typeface="+mn-ea"/>
              <a:cs typeface="Arial" panose="020B0604020202020204" pitchFamily="34" charset="0"/>
            </a:rPr>
            <a:t>All adult and new child examination claims</a:t>
          </a:r>
          <a:endParaRPr lang="en-GB" sz="900">
            <a:solidFill>
              <a:schemeClr val="accent3">
                <a:lumMod val="75000"/>
              </a:schemeClr>
            </a:solidFill>
            <a:latin typeface="Arial" panose="020B0604020202020204" pitchFamily="34" charset="0"/>
            <a:cs typeface="Arial" panose="020B0604020202020204" pitchFamily="34" charset="0"/>
          </a:endParaRPr>
        </a:p>
      </xdr:txBody>
    </xdr:sp>
    <xdr:clientData/>
  </xdr:twoCellAnchor>
  <xdr:twoCellAnchor>
    <xdr:from>
      <xdr:col>21</xdr:col>
      <xdr:colOff>171450</xdr:colOff>
      <xdr:row>28</xdr:row>
      <xdr:rowOff>76200</xdr:rowOff>
    </xdr:from>
    <xdr:to>
      <xdr:col>21</xdr:col>
      <xdr:colOff>184150</xdr:colOff>
      <xdr:row>38</xdr:row>
      <xdr:rowOff>177800</xdr:rowOff>
    </xdr:to>
    <xdr:cxnSp macro="">
      <xdr:nvCxnSpPr>
        <xdr:cNvPr id="14" name="Straight Connector 13">
          <a:extLst>
            <a:ext uri="{FF2B5EF4-FFF2-40B4-BE49-F238E27FC236}">
              <a16:creationId xmlns:a16="http://schemas.microsoft.com/office/drawing/2014/main" id="{C822E2C8-9B9B-4344-BB64-1453DC8725EA}"/>
            </a:ext>
          </a:extLst>
        </xdr:cNvPr>
        <xdr:cNvCxnSpPr/>
      </xdr:nvCxnSpPr>
      <xdr:spPr>
        <a:xfrm flipV="1">
          <a:off x="9893300" y="1193800"/>
          <a:ext cx="12700" cy="1943100"/>
        </a:xfrm>
        <a:prstGeom prst="line">
          <a:avLst/>
        </a:prstGeom>
        <a:ln w="12700">
          <a:solidFill>
            <a:schemeClr val="accent3">
              <a:lumMod val="75000"/>
            </a:schemeClr>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266700</xdr:colOff>
      <xdr:row>28</xdr:row>
      <xdr:rowOff>130175</xdr:rowOff>
    </xdr:from>
    <xdr:to>
      <xdr:col>23</xdr:col>
      <xdr:colOff>47625</xdr:colOff>
      <xdr:row>28</xdr:row>
      <xdr:rowOff>130175</xdr:rowOff>
    </xdr:to>
    <xdr:cxnSp macro="">
      <xdr:nvCxnSpPr>
        <xdr:cNvPr id="15" name="Straight Arrow Connector 14">
          <a:extLst>
            <a:ext uri="{FF2B5EF4-FFF2-40B4-BE49-F238E27FC236}">
              <a16:creationId xmlns:a16="http://schemas.microsoft.com/office/drawing/2014/main" id="{63134D7F-63BB-472D-9DD4-DE2FC422AE24}"/>
            </a:ext>
          </a:extLst>
        </xdr:cNvPr>
        <xdr:cNvCxnSpPr/>
      </xdr:nvCxnSpPr>
      <xdr:spPr>
        <a:xfrm>
          <a:off x="9988550" y="1247775"/>
          <a:ext cx="454025" cy="0"/>
        </a:xfrm>
        <a:prstGeom prst="straightConnector1">
          <a:avLst/>
        </a:prstGeom>
        <a:ln w="25400">
          <a:solidFill>
            <a:schemeClr val="accent3">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c:userShapes xmlns:c="http://schemas.openxmlformats.org/drawingml/2006/chart">
  <cdr:relSizeAnchor xmlns:cdr="http://schemas.openxmlformats.org/drawingml/2006/chartDrawing">
    <cdr:from>
      <cdr:x>0.41664</cdr:x>
      <cdr:y>0.12598</cdr:y>
    </cdr:from>
    <cdr:to>
      <cdr:x>0.62133</cdr:x>
      <cdr:y>0.2884</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916845" y="382787"/>
          <a:ext cx="1433009" cy="49351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6.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2" name="Picture 1">
          <a:extLst>
            <a:ext uri="{FF2B5EF4-FFF2-40B4-BE49-F238E27FC236}">
              <a16:creationId xmlns:a16="http://schemas.microsoft.com/office/drawing/2014/main" id="{14E41B14-0560-40C3-835A-2BD1C6CD606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11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3" name="Chart 2">
          <a:extLst>
            <a:ext uri="{FF2B5EF4-FFF2-40B4-BE49-F238E27FC236}">
              <a16:creationId xmlns:a16="http://schemas.microsoft.com/office/drawing/2014/main" id="{60331694-454C-4BCE-9C2D-2FF911778C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304800</xdr:colOff>
      <xdr:row>28</xdr:row>
      <xdr:rowOff>50800</xdr:rowOff>
    </xdr:from>
    <xdr:to>
      <xdr:col>12</xdr:col>
      <xdr:colOff>330200</xdr:colOff>
      <xdr:row>38</xdr:row>
      <xdr:rowOff>152400</xdr:rowOff>
    </xdr:to>
    <xdr:cxnSp macro="">
      <xdr:nvCxnSpPr>
        <xdr:cNvPr id="4" name="Straight Connector 3">
          <a:extLst>
            <a:ext uri="{FF2B5EF4-FFF2-40B4-BE49-F238E27FC236}">
              <a16:creationId xmlns:a16="http://schemas.microsoft.com/office/drawing/2014/main" id="{6340B356-01B8-4D9B-BF63-5F418847527E}"/>
            </a:ext>
          </a:extLst>
        </xdr:cNvPr>
        <xdr:cNvCxnSpPr/>
      </xdr:nvCxnSpPr>
      <xdr:spPr>
        <a:xfrm flipH="1" flipV="1">
          <a:off x="5778500" y="1168400"/>
          <a:ext cx="25400" cy="19431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c:userShapes xmlns:c="http://schemas.openxmlformats.org/drawingml/2006/chart">
  <cdr:relSizeAnchor xmlns:cdr="http://schemas.openxmlformats.org/drawingml/2006/chartDrawing">
    <cdr:from>
      <cdr:x>0.42468</cdr:x>
      <cdr:y>0.10129</cdr:y>
    </cdr:from>
    <cdr:to>
      <cdr:x>0.62937</cdr:x>
      <cdr:y>0.28522</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54697" y="280753"/>
          <a:ext cx="1327727" cy="50982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8.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2" name="Picture 1">
          <a:extLst>
            <a:ext uri="{FF2B5EF4-FFF2-40B4-BE49-F238E27FC236}">
              <a16:creationId xmlns:a16="http://schemas.microsoft.com/office/drawing/2014/main" id="{1947BE8D-F5CE-49C6-BCBD-B8A8441A459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11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3" name="Chart 2">
          <a:extLst>
            <a:ext uri="{FF2B5EF4-FFF2-40B4-BE49-F238E27FC236}">
              <a16:creationId xmlns:a16="http://schemas.microsoft.com/office/drawing/2014/main" id="{C7BB400A-D5CF-48D9-AC26-B069F04AB2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304800</xdr:colOff>
      <xdr:row>28</xdr:row>
      <xdr:rowOff>50800</xdr:rowOff>
    </xdr:from>
    <xdr:to>
      <xdr:col>12</xdr:col>
      <xdr:colOff>330200</xdr:colOff>
      <xdr:row>38</xdr:row>
      <xdr:rowOff>152400</xdr:rowOff>
    </xdr:to>
    <xdr:cxnSp macro="">
      <xdr:nvCxnSpPr>
        <xdr:cNvPr id="4" name="Straight Connector 3">
          <a:extLst>
            <a:ext uri="{FF2B5EF4-FFF2-40B4-BE49-F238E27FC236}">
              <a16:creationId xmlns:a16="http://schemas.microsoft.com/office/drawing/2014/main" id="{C7284D28-6E9A-4CA1-8602-43883829615B}"/>
            </a:ext>
          </a:extLst>
        </xdr:cNvPr>
        <xdr:cNvCxnSpPr/>
      </xdr:nvCxnSpPr>
      <xdr:spPr>
        <a:xfrm flipH="1" flipV="1">
          <a:off x="5778500" y="1168400"/>
          <a:ext cx="25400" cy="19431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9.xml><?xml version="1.0" encoding="utf-8"?>
<c:userShapes xmlns:c="http://schemas.openxmlformats.org/drawingml/2006/chart">
  <cdr:relSizeAnchor xmlns:cdr="http://schemas.openxmlformats.org/drawingml/2006/chartDrawing">
    <cdr:from>
      <cdr:x>0.42468</cdr:x>
      <cdr:y>0.10129</cdr:y>
    </cdr:from>
    <cdr:to>
      <cdr:x>0.62937</cdr:x>
      <cdr:y>0.27835</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54697" y="280753"/>
          <a:ext cx="1327727" cy="4907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10.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2" name="Picture 1">
          <a:extLst>
            <a:ext uri="{FF2B5EF4-FFF2-40B4-BE49-F238E27FC236}">
              <a16:creationId xmlns:a16="http://schemas.microsoft.com/office/drawing/2014/main" id="{37290891-C52B-4607-9D8A-E235D1391665}"/>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11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3" name="Chart 2">
          <a:extLst>
            <a:ext uri="{FF2B5EF4-FFF2-40B4-BE49-F238E27FC236}">
              <a16:creationId xmlns:a16="http://schemas.microsoft.com/office/drawing/2014/main" id="{0CE3A8C0-891C-480D-8CD4-9340422FC6D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304800</xdr:colOff>
      <xdr:row>28</xdr:row>
      <xdr:rowOff>50800</xdr:rowOff>
    </xdr:from>
    <xdr:to>
      <xdr:col>12</xdr:col>
      <xdr:colOff>330200</xdr:colOff>
      <xdr:row>38</xdr:row>
      <xdr:rowOff>152400</xdr:rowOff>
    </xdr:to>
    <xdr:cxnSp macro="">
      <xdr:nvCxnSpPr>
        <xdr:cNvPr id="4" name="Straight Connector 3">
          <a:extLst>
            <a:ext uri="{FF2B5EF4-FFF2-40B4-BE49-F238E27FC236}">
              <a16:creationId xmlns:a16="http://schemas.microsoft.com/office/drawing/2014/main" id="{6886F09E-D687-44F7-80D4-C64DB51F9874}"/>
            </a:ext>
          </a:extLst>
        </xdr:cNvPr>
        <xdr:cNvCxnSpPr/>
      </xdr:nvCxnSpPr>
      <xdr:spPr>
        <a:xfrm flipH="1" flipV="1">
          <a:off x="5778500" y="1168400"/>
          <a:ext cx="25400" cy="19431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1.xml><?xml version="1.0" encoding="utf-8"?>
<c:userShapes xmlns:c="http://schemas.openxmlformats.org/drawingml/2006/chart">
  <cdr:relSizeAnchor xmlns:cdr="http://schemas.openxmlformats.org/drawingml/2006/chartDrawing">
    <cdr:from>
      <cdr:x>0.42468</cdr:x>
      <cdr:y>0.10129</cdr:y>
    </cdr:from>
    <cdr:to>
      <cdr:x>0.62937</cdr:x>
      <cdr:y>0.28866</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54697" y="280752"/>
          <a:ext cx="1327727" cy="51934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12.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2" name="Picture 1">
          <a:extLst>
            <a:ext uri="{FF2B5EF4-FFF2-40B4-BE49-F238E27FC236}">
              <a16:creationId xmlns:a16="http://schemas.microsoft.com/office/drawing/2014/main" id="{B9D8C424-6F12-4C5A-A059-6C8D898C96AB}"/>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11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3" name="Chart 2">
          <a:extLst>
            <a:ext uri="{FF2B5EF4-FFF2-40B4-BE49-F238E27FC236}">
              <a16:creationId xmlns:a16="http://schemas.microsoft.com/office/drawing/2014/main" id="{8CB39DA0-96DB-4430-B218-F6C4DFDCFCD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311150</xdr:colOff>
      <xdr:row>29</xdr:row>
      <xdr:rowOff>6350</xdr:rowOff>
    </xdr:from>
    <xdr:to>
      <xdr:col>12</xdr:col>
      <xdr:colOff>330200</xdr:colOff>
      <xdr:row>38</xdr:row>
      <xdr:rowOff>152400</xdr:rowOff>
    </xdr:to>
    <xdr:cxnSp macro="">
      <xdr:nvCxnSpPr>
        <xdr:cNvPr id="4" name="Straight Connector 3">
          <a:extLst>
            <a:ext uri="{FF2B5EF4-FFF2-40B4-BE49-F238E27FC236}">
              <a16:creationId xmlns:a16="http://schemas.microsoft.com/office/drawing/2014/main" id="{9870D81C-03FC-48F1-B1DC-F35684A11133}"/>
            </a:ext>
          </a:extLst>
        </xdr:cNvPr>
        <xdr:cNvCxnSpPr/>
      </xdr:nvCxnSpPr>
      <xdr:spPr>
        <a:xfrm flipH="1" flipV="1">
          <a:off x="5784850" y="1308100"/>
          <a:ext cx="19050" cy="180340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3.xml><?xml version="1.0" encoding="utf-8"?>
<c:userShapes xmlns:c="http://schemas.openxmlformats.org/drawingml/2006/chart">
  <cdr:relSizeAnchor xmlns:cdr="http://schemas.openxmlformats.org/drawingml/2006/chartDrawing">
    <cdr:from>
      <cdr:x>0.4276</cdr:x>
      <cdr:y>0.16886</cdr:y>
    </cdr:from>
    <cdr:to>
      <cdr:x>0.63229</cdr:x>
      <cdr:y>0.31271</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73638" y="468041"/>
          <a:ext cx="1327727" cy="39873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drawings/drawing14.xml><?xml version="1.0" encoding="utf-8"?>
<xdr:wsDr xmlns:xdr="http://schemas.openxmlformats.org/drawingml/2006/spreadsheetDrawing" xmlns:a="http://schemas.openxmlformats.org/drawingml/2006/main">
  <xdr:twoCellAnchor editAs="oneCell">
    <xdr:from>
      <xdr:col>19</xdr:col>
      <xdr:colOff>101600</xdr:colOff>
      <xdr:row>0</xdr:row>
      <xdr:rowOff>0</xdr:rowOff>
    </xdr:from>
    <xdr:to>
      <xdr:col>23</xdr:col>
      <xdr:colOff>307975</xdr:colOff>
      <xdr:row>3</xdr:row>
      <xdr:rowOff>146050</xdr:rowOff>
    </xdr:to>
    <xdr:pic>
      <xdr:nvPicPr>
        <xdr:cNvPr id="2" name="Picture 1">
          <a:extLst>
            <a:ext uri="{FF2B5EF4-FFF2-40B4-BE49-F238E27FC236}">
              <a16:creationId xmlns:a16="http://schemas.microsoft.com/office/drawing/2014/main" id="{F49ED678-B9BE-4485-8969-EEB35FE2DFB1}"/>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1150" y="0"/>
          <a:ext cx="1552575" cy="711200"/>
        </a:xfrm>
        <a:prstGeom prst="rect">
          <a:avLst/>
        </a:prstGeom>
      </xdr:spPr>
    </xdr:pic>
    <xdr:clientData/>
  </xdr:twoCellAnchor>
  <xdr:twoCellAnchor>
    <xdr:from>
      <xdr:col>3</xdr:col>
      <xdr:colOff>25400</xdr:colOff>
      <xdr:row>26</xdr:row>
      <xdr:rowOff>69850</xdr:rowOff>
    </xdr:from>
    <xdr:to>
      <xdr:col>23</xdr:col>
      <xdr:colOff>311150</xdr:colOff>
      <xdr:row>41</xdr:row>
      <xdr:rowOff>127000</xdr:rowOff>
    </xdr:to>
    <xdr:graphicFrame macro="">
      <xdr:nvGraphicFramePr>
        <xdr:cNvPr id="3" name="Chart 2">
          <a:extLst>
            <a:ext uri="{FF2B5EF4-FFF2-40B4-BE49-F238E27FC236}">
              <a16:creationId xmlns:a16="http://schemas.microsoft.com/office/drawing/2014/main" id="{F62EC82E-196F-4D23-845F-90A535BD7D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311150</xdr:colOff>
      <xdr:row>28</xdr:row>
      <xdr:rowOff>57150</xdr:rowOff>
    </xdr:from>
    <xdr:to>
      <xdr:col>12</xdr:col>
      <xdr:colOff>330200</xdr:colOff>
      <xdr:row>38</xdr:row>
      <xdr:rowOff>152400</xdr:rowOff>
    </xdr:to>
    <xdr:cxnSp macro="">
      <xdr:nvCxnSpPr>
        <xdr:cNvPr id="4" name="Straight Connector 3">
          <a:extLst>
            <a:ext uri="{FF2B5EF4-FFF2-40B4-BE49-F238E27FC236}">
              <a16:creationId xmlns:a16="http://schemas.microsoft.com/office/drawing/2014/main" id="{A629658D-CDAA-4C7B-A18E-5200CF70F0D5}"/>
            </a:ext>
          </a:extLst>
        </xdr:cNvPr>
        <xdr:cNvCxnSpPr/>
      </xdr:nvCxnSpPr>
      <xdr:spPr>
        <a:xfrm flipH="1" flipV="1">
          <a:off x="5784850" y="1174750"/>
          <a:ext cx="19050" cy="1936750"/>
        </a:xfrm>
        <a:prstGeom prst="line">
          <a:avLst/>
        </a:prstGeom>
        <a:ln w="12700">
          <a:solidFill>
            <a:srgbClr val="FF0000"/>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5.xml><?xml version="1.0" encoding="utf-8"?>
<c:userShapes xmlns:c="http://schemas.openxmlformats.org/drawingml/2006/chart">
  <cdr:relSizeAnchor xmlns:cdr="http://schemas.openxmlformats.org/drawingml/2006/chartDrawing">
    <cdr:from>
      <cdr:x>0.42663</cdr:x>
      <cdr:y>0.15084</cdr:y>
    </cdr:from>
    <cdr:to>
      <cdr:x>0.63132</cdr:x>
      <cdr:y>0.33677</cdr:y>
    </cdr:to>
    <cdr:sp macro="" textlink="">
      <cdr:nvSpPr>
        <cdr:cNvPr id="2" name="TextBox 1">
          <a:extLst xmlns:a="http://schemas.openxmlformats.org/drawingml/2006/main">
            <a:ext uri="{FF2B5EF4-FFF2-40B4-BE49-F238E27FC236}">
              <a16:creationId xmlns:a16="http://schemas.microsoft.com/office/drawing/2014/main" id="{C39AAAAC-97EF-4113-9698-F2462E285690}"/>
            </a:ext>
          </a:extLst>
        </cdr:cNvPr>
        <cdr:cNvSpPr txBox="1"/>
      </cdr:nvSpPr>
      <cdr:spPr>
        <a:xfrm xmlns:a="http://schemas.openxmlformats.org/drawingml/2006/main">
          <a:off x="2767346" y="418095"/>
          <a:ext cx="1327727" cy="51535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900">
              <a:solidFill>
                <a:srgbClr val="FF0000"/>
              </a:solidFill>
            </a:rPr>
            <a:t>COVID-19</a:t>
          </a:r>
          <a:endParaRPr lang="en-GB" sz="900" baseline="0">
            <a:solidFill>
              <a:srgbClr val="FF0000"/>
            </a:solidFill>
          </a:endParaRPr>
        </a:p>
        <a:p xmlns:a="http://schemas.openxmlformats.org/drawingml/2006/main">
          <a:r>
            <a:rPr lang="en-GB" sz="900" baseline="0">
              <a:solidFill>
                <a:srgbClr val="FF0000"/>
              </a:solidFill>
            </a:rPr>
            <a:t>Emergency measures</a:t>
          </a:r>
          <a:endParaRPr lang="en-GB" sz="900">
            <a:solidFill>
              <a:srgbClr val="FF0000"/>
            </a:solidFill>
          </a:endParaRPr>
        </a:p>
      </cdr:txBody>
    </cdr:sp>
  </cdr:relSizeAnchor>
</c:userShape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ire Clark" refreshedDate="45049.40179398148" createdVersion="8" refreshedVersion="8" minRefreshableVersion="3" recordCount="300" xr:uid="{FDF3AC78-6A51-4430-895A-E6C122EEA4C3}">
  <cacheSource type="worksheet">
    <worksheetSource ref="A1:J301" sheet="final_data"/>
  </cacheSource>
  <cacheFields count="10">
    <cacheField name="quarter" numFmtId="0">
      <sharedItems count="20">
        <s v="2018 - 2"/>
        <s v="2018 - 3"/>
        <s v="2018 - 4"/>
        <s v="2019 - 1"/>
        <s v="2019 - 2"/>
        <s v="2019 - 3"/>
        <s v="2019 - 4"/>
        <s v="2020 - 1"/>
        <s v="2020 - 2"/>
        <s v="2020 - 3"/>
        <s v="2020 - 4"/>
        <s v="2021 - 1"/>
        <s v="2021 - 2"/>
        <s v="2021 - 3"/>
        <s v="2021 - 4"/>
        <s v="2022 - 1"/>
        <s v="2022 - 2"/>
        <s v="2022 - 3"/>
        <s v="2022 - 4"/>
        <s v="2023 - 1"/>
      </sharedItems>
    </cacheField>
    <cacheField name="nhs_board" numFmtId="0">
      <sharedItems count="15">
        <s v="Ayrshire &amp; Arran"/>
        <s v="Borders"/>
        <s v="Dumfries &amp; Galloway"/>
        <s v="Fife"/>
        <s v="Forth Valley"/>
        <s v="Grampian"/>
        <s v="Greater Glasgow &amp; Clyde"/>
        <s v="Highland"/>
        <s v="Lanarkshire"/>
        <s v="Lothian"/>
        <s v="Orkney"/>
        <s v="Scotland"/>
        <s v="Shetland"/>
        <s v="Tayside"/>
        <s v="Western Isles"/>
      </sharedItems>
    </cacheField>
    <cacheField name="no_of_claims" numFmtId="0">
      <sharedItems containsSemiMixedTypes="0" containsString="0" containsNumber="1" containsInteger="1" minValue="6" maxValue="1462046"/>
    </cacheField>
    <cacheField name="examinations" numFmtId="0">
      <sharedItems containsSemiMixedTypes="0" containsString="0" containsNumber="1" containsInteger="1" minValue="1" maxValue="861489"/>
    </cacheField>
    <cacheField name="examinations_exc_new_claims" numFmtId="0">
      <sharedItems containsSemiMixedTypes="0" containsString="0" containsNumber="1" containsInteger="1" minValue="1" maxValue="861489"/>
    </cacheField>
    <cacheField name="extractions" numFmtId="0">
      <sharedItems containsSemiMixedTypes="0" containsString="0" containsNumber="1" containsInteger="1" minValue="4" maxValue="201311"/>
    </cacheField>
    <cacheField name="Fillings" numFmtId="0">
      <sharedItems containsSemiMixedTypes="0" containsString="0" containsNumber="1" containsInteger="1" minValue="2" maxValue="547804"/>
    </cacheField>
    <cacheField name="root_treatments" numFmtId="0">
      <sharedItems containsString="0" containsBlank="1" containsNumber="1" containsInteger="1" minValue="1" maxValue="31945"/>
    </cacheField>
    <cacheField name="simple_periodontal" numFmtId="0">
      <sharedItems containsString="0" containsBlank="1" containsNumber="1" containsInteger="1" minValue="1" maxValue="615858"/>
    </cacheField>
    <cacheField name="Radiographs" numFmtId="0">
      <sharedItems containsSemiMixedTypes="0" containsString="0" containsNumber="1" containsInteger="1" minValue="3" maxValue="695290"/>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ire Clark" refreshedDate="45049.421222916666" createdVersion="8" refreshedVersion="8" minRefreshableVersion="3" recordCount="300" xr:uid="{018ABBBD-A5D3-4886-BDC2-B3A5E1507324}">
  <cacheSource type="worksheet">
    <worksheetSource ref="A1:I301" sheet="final_data"/>
  </cacheSource>
  <cacheFields count="9">
    <cacheField name="quarter" numFmtId="0">
      <sharedItems count="20">
        <s v="2018 - 2"/>
        <s v="2018 - 3"/>
        <s v="2018 - 4"/>
        <s v="2019 - 1"/>
        <s v="2019 - 2"/>
        <s v="2019 - 3"/>
        <s v="2019 - 4"/>
        <s v="2020 - 1"/>
        <s v="2020 - 2"/>
        <s v="2020 - 3"/>
        <s v="2020 - 4"/>
        <s v="2021 - 1"/>
        <s v="2021 - 2"/>
        <s v="2021 - 3"/>
        <s v="2021 - 4"/>
        <s v="2022 - 1"/>
        <s v="2022 - 2"/>
        <s v="2022 - 3"/>
        <s v="2022 - 4"/>
        <s v="2023 - 1"/>
      </sharedItems>
    </cacheField>
    <cacheField name="nhs_board" numFmtId="0">
      <sharedItems count="15">
        <s v="Ayrshire &amp; Arran"/>
        <s v="Borders"/>
        <s v="Dumfries &amp; Galloway"/>
        <s v="Fife"/>
        <s v="Forth Valley"/>
        <s v="Grampian"/>
        <s v="Greater Glasgow &amp; Clyde"/>
        <s v="Highland"/>
        <s v="Lanarkshire"/>
        <s v="Lothian"/>
        <s v="Orkney"/>
        <s v="Scotland"/>
        <s v="Shetland"/>
        <s v="Tayside"/>
        <s v="Western Isles"/>
      </sharedItems>
    </cacheField>
    <cacheField name="no_of_claims" numFmtId="0">
      <sharedItems containsSemiMixedTypes="0" containsString="0" containsNumber="1" containsInteger="1" minValue="6" maxValue="1462046"/>
    </cacheField>
    <cacheField name="examinations" numFmtId="0">
      <sharedItems containsSemiMixedTypes="0" containsString="0" containsNumber="1" containsInteger="1" minValue="2" maxValue="872753"/>
    </cacheField>
    <cacheField name="examinations_exc_new_claims" numFmtId="0">
      <sharedItems containsSemiMixedTypes="0" containsString="0" containsNumber="1" containsInteger="1" minValue="2" maxValue="872753"/>
    </cacheField>
    <cacheField name="extractions" numFmtId="0">
      <sharedItems containsSemiMixedTypes="0" containsString="0" containsNumber="1" containsInteger="1" minValue="4" maxValue="201311"/>
    </cacheField>
    <cacheField name="Fillings" numFmtId="0">
      <sharedItems containsSemiMixedTypes="0" containsString="0" containsNumber="1" containsInteger="1" minValue="2" maxValue="547804"/>
    </cacheField>
    <cacheField name="root_treatments" numFmtId="0">
      <sharedItems containsString="0" containsBlank="1" containsNumber="1" containsInteger="1" minValue="1" maxValue="31945"/>
    </cacheField>
    <cacheField name="simple_periodontal" numFmtId="0">
      <sharedItems containsString="0" containsBlank="1" containsNumber="1" containsInteger="1" minValue="1" maxValue="615858"/>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0">
  <r>
    <x v="0"/>
    <x v="0"/>
    <n v="104853"/>
    <n v="62799"/>
    <n v="62799"/>
    <n v="11636"/>
    <n v="40867"/>
    <n v="2189"/>
    <n v="41655"/>
    <n v="37796"/>
  </r>
  <r>
    <x v="0"/>
    <x v="1"/>
    <n v="29985"/>
    <n v="16566"/>
    <n v="16566"/>
    <n v="2236"/>
    <n v="10480"/>
    <n v="423"/>
    <n v="12455"/>
    <n v="10332"/>
  </r>
  <r>
    <x v="0"/>
    <x v="2"/>
    <n v="36953"/>
    <n v="22789"/>
    <n v="22789"/>
    <n v="3925"/>
    <n v="13449"/>
    <n v="741"/>
    <n v="14466"/>
    <n v="13939"/>
  </r>
  <r>
    <x v="0"/>
    <x v="3"/>
    <n v="94930"/>
    <n v="55782"/>
    <n v="55782"/>
    <n v="8904"/>
    <n v="33257"/>
    <n v="1716"/>
    <n v="35157"/>
    <n v="34488"/>
  </r>
  <r>
    <x v="0"/>
    <x v="4"/>
    <n v="85822"/>
    <n v="51420"/>
    <n v="51420"/>
    <n v="7655"/>
    <n v="30935"/>
    <n v="1891"/>
    <n v="35405"/>
    <n v="28448"/>
  </r>
  <r>
    <x v="0"/>
    <x v="5"/>
    <n v="130486"/>
    <n v="77975"/>
    <n v="77975"/>
    <n v="11625"/>
    <n v="45508"/>
    <n v="2362"/>
    <n v="50268"/>
    <n v="53250"/>
  </r>
  <r>
    <x v="0"/>
    <x v="6"/>
    <n v="310086"/>
    <n v="181364"/>
    <n v="181364"/>
    <n v="34860"/>
    <n v="134502"/>
    <n v="8762"/>
    <n v="139386"/>
    <n v="140862"/>
  </r>
  <r>
    <x v="0"/>
    <x v="7"/>
    <n v="67511"/>
    <n v="39087"/>
    <n v="39087"/>
    <n v="6677"/>
    <n v="30196"/>
    <n v="1566"/>
    <n v="27964"/>
    <n v="29111"/>
  </r>
  <r>
    <x v="0"/>
    <x v="8"/>
    <n v="163593"/>
    <n v="94864"/>
    <n v="94864"/>
    <n v="18098"/>
    <n v="76117"/>
    <n v="4625"/>
    <n v="72258"/>
    <n v="73619"/>
  </r>
  <r>
    <x v="0"/>
    <x v="9"/>
    <n v="239387"/>
    <n v="146332"/>
    <n v="146332"/>
    <n v="20436"/>
    <n v="82769"/>
    <n v="4867"/>
    <n v="109347"/>
    <n v="101080"/>
  </r>
  <r>
    <x v="0"/>
    <x v="10"/>
    <n v="5054"/>
    <n v="3004"/>
    <n v="3004"/>
    <n v="481"/>
    <n v="1711"/>
    <n v="103"/>
    <n v="2562"/>
    <n v="2487"/>
  </r>
  <r>
    <x v="0"/>
    <x v="11"/>
    <n v="1396006"/>
    <n v="828002"/>
    <n v="828002"/>
    <n v="138417"/>
    <n v="547804"/>
    <n v="31732"/>
    <n v="590429"/>
    <n v="575315"/>
  </r>
  <r>
    <x v="0"/>
    <x v="12"/>
    <n v="4365"/>
    <n v="2066"/>
    <n v="2066"/>
    <n v="395"/>
    <n v="2124"/>
    <n v="135"/>
    <n v="1579"/>
    <n v="1835"/>
  </r>
  <r>
    <x v="0"/>
    <x v="13"/>
    <n v="119207"/>
    <n v="72240"/>
    <n v="72240"/>
    <n v="10884"/>
    <n v="43632"/>
    <n v="2171"/>
    <n v="46726"/>
    <n v="45863"/>
  </r>
  <r>
    <x v="0"/>
    <x v="14"/>
    <n v="3774"/>
    <n v="1714"/>
    <n v="1714"/>
    <n v="605"/>
    <n v="2257"/>
    <n v="181"/>
    <n v="1201"/>
    <n v="2205"/>
  </r>
  <r>
    <x v="1"/>
    <x v="0"/>
    <n v="101963"/>
    <n v="60168"/>
    <n v="60168"/>
    <n v="11085"/>
    <n v="38857"/>
    <n v="2115"/>
    <n v="40354"/>
    <n v="36462"/>
  </r>
  <r>
    <x v="1"/>
    <x v="1"/>
    <n v="28540"/>
    <n v="15425"/>
    <n v="15425"/>
    <n v="2238"/>
    <n v="9233"/>
    <n v="403"/>
    <n v="11123"/>
    <n v="10015"/>
  </r>
  <r>
    <x v="1"/>
    <x v="2"/>
    <n v="36888"/>
    <n v="22532"/>
    <n v="22532"/>
    <n v="3900"/>
    <n v="13983"/>
    <n v="704"/>
    <n v="14226"/>
    <n v="13871"/>
  </r>
  <r>
    <x v="1"/>
    <x v="3"/>
    <n v="93592"/>
    <n v="53466"/>
    <n v="53466"/>
    <n v="9706"/>
    <n v="32135"/>
    <n v="1489"/>
    <n v="34615"/>
    <n v="33680"/>
  </r>
  <r>
    <x v="1"/>
    <x v="4"/>
    <n v="84200"/>
    <n v="49841"/>
    <n v="49841"/>
    <n v="7519"/>
    <n v="29482"/>
    <n v="1907"/>
    <n v="34677"/>
    <n v="28601"/>
  </r>
  <r>
    <x v="1"/>
    <x v="5"/>
    <n v="130449"/>
    <n v="77507"/>
    <n v="77507"/>
    <n v="11595"/>
    <n v="45243"/>
    <n v="2256"/>
    <n v="51038"/>
    <n v="52306"/>
  </r>
  <r>
    <x v="1"/>
    <x v="6"/>
    <n v="305109"/>
    <n v="174902"/>
    <n v="174902"/>
    <n v="34973"/>
    <n v="126431"/>
    <n v="8319"/>
    <n v="135128"/>
    <n v="136999"/>
  </r>
  <r>
    <x v="1"/>
    <x v="7"/>
    <n v="73019"/>
    <n v="40686"/>
    <n v="40686"/>
    <n v="7572"/>
    <n v="33383"/>
    <n v="1669"/>
    <n v="28758"/>
    <n v="31802"/>
  </r>
  <r>
    <x v="1"/>
    <x v="8"/>
    <n v="160181"/>
    <n v="91198"/>
    <n v="91198"/>
    <n v="17805"/>
    <n v="73249"/>
    <n v="4318"/>
    <n v="70046"/>
    <n v="71995"/>
  </r>
  <r>
    <x v="1"/>
    <x v="9"/>
    <n v="241037"/>
    <n v="141919"/>
    <n v="141919"/>
    <n v="19671"/>
    <n v="79360"/>
    <n v="4282"/>
    <n v="107080"/>
    <n v="100217"/>
  </r>
  <r>
    <x v="1"/>
    <x v="10"/>
    <n v="4634"/>
    <n v="2891"/>
    <n v="2891"/>
    <n v="405"/>
    <n v="1724"/>
    <n v="111"/>
    <n v="2485"/>
    <n v="2447"/>
  </r>
  <r>
    <x v="1"/>
    <x v="11"/>
    <n v="1382468"/>
    <n v="803335"/>
    <n v="803335"/>
    <n v="138233"/>
    <n v="528920"/>
    <n v="29912"/>
    <n v="577115"/>
    <n v="566767"/>
  </r>
  <r>
    <x v="1"/>
    <x v="12"/>
    <n v="3995"/>
    <n v="2212"/>
    <n v="2212"/>
    <n v="463"/>
    <n v="1801"/>
    <n v="128"/>
    <n v="1645"/>
    <n v="1784"/>
  </r>
  <r>
    <x v="1"/>
    <x v="13"/>
    <n v="114651"/>
    <n v="68673"/>
    <n v="68673"/>
    <n v="10623"/>
    <n v="41638"/>
    <n v="2038"/>
    <n v="44596"/>
    <n v="44359"/>
  </r>
  <r>
    <x v="1"/>
    <x v="14"/>
    <n v="4210"/>
    <n v="1915"/>
    <n v="1915"/>
    <n v="678"/>
    <n v="2401"/>
    <n v="173"/>
    <n v="1344"/>
    <n v="2229"/>
  </r>
  <r>
    <x v="2"/>
    <x v="0"/>
    <n v="94747"/>
    <n v="56807"/>
    <n v="56807"/>
    <n v="9601"/>
    <n v="36287"/>
    <n v="1934"/>
    <n v="37887"/>
    <n v="33974"/>
  </r>
  <r>
    <x v="2"/>
    <x v="1"/>
    <n v="27452"/>
    <n v="15160"/>
    <n v="15160"/>
    <n v="2294"/>
    <n v="8972"/>
    <n v="404"/>
    <n v="11008"/>
    <n v="9596"/>
  </r>
  <r>
    <x v="2"/>
    <x v="2"/>
    <n v="34862"/>
    <n v="21378"/>
    <n v="21378"/>
    <n v="3479"/>
    <n v="12962"/>
    <n v="710"/>
    <n v="13603"/>
    <n v="12239"/>
  </r>
  <r>
    <x v="2"/>
    <x v="3"/>
    <n v="90533"/>
    <n v="51864"/>
    <n v="51864"/>
    <n v="8928"/>
    <n v="29937"/>
    <n v="1450"/>
    <n v="33145"/>
    <n v="31201"/>
  </r>
  <r>
    <x v="2"/>
    <x v="4"/>
    <n v="78316"/>
    <n v="46263"/>
    <n v="46263"/>
    <n v="6922"/>
    <n v="27478"/>
    <n v="1746"/>
    <n v="32266"/>
    <n v="25407"/>
  </r>
  <r>
    <x v="2"/>
    <x v="5"/>
    <n v="124954"/>
    <n v="73802"/>
    <n v="73802"/>
    <n v="11136"/>
    <n v="42541"/>
    <n v="2202"/>
    <n v="47879"/>
    <n v="49218"/>
  </r>
  <r>
    <x v="2"/>
    <x v="6"/>
    <n v="301085"/>
    <n v="169859"/>
    <n v="169859"/>
    <n v="34457"/>
    <n v="123270"/>
    <n v="8191"/>
    <n v="129821"/>
    <n v="136885"/>
  </r>
  <r>
    <x v="2"/>
    <x v="7"/>
    <n v="62693"/>
    <n v="35342"/>
    <n v="35342"/>
    <n v="5757"/>
    <n v="25963"/>
    <n v="1398"/>
    <n v="25295"/>
    <n v="25675"/>
  </r>
  <r>
    <x v="2"/>
    <x v="8"/>
    <n v="152105"/>
    <n v="87267"/>
    <n v="87267"/>
    <n v="16564"/>
    <n v="70053"/>
    <n v="4296"/>
    <n v="66339"/>
    <n v="69021"/>
  </r>
  <r>
    <x v="2"/>
    <x v="9"/>
    <n v="226557"/>
    <n v="136319"/>
    <n v="136319"/>
    <n v="18616"/>
    <n v="74953"/>
    <n v="4327"/>
    <n v="102080"/>
    <n v="95698"/>
  </r>
  <r>
    <x v="2"/>
    <x v="10"/>
    <n v="4874"/>
    <n v="2951"/>
    <n v="2951"/>
    <n v="419"/>
    <n v="1888"/>
    <n v="134"/>
    <n v="2495"/>
    <n v="2513"/>
  </r>
  <r>
    <x v="2"/>
    <x v="11"/>
    <n v="1316865"/>
    <n v="767648"/>
    <n v="767648"/>
    <n v="128818"/>
    <n v="496447"/>
    <n v="28929"/>
    <n v="548035"/>
    <n v="536723"/>
  </r>
  <r>
    <x v="2"/>
    <x v="12"/>
    <n v="3658"/>
    <n v="1991"/>
    <n v="1991"/>
    <n v="382"/>
    <n v="1607"/>
    <n v="131"/>
    <n v="1534"/>
    <n v="1557"/>
  </r>
  <r>
    <x v="2"/>
    <x v="13"/>
    <n v="111796"/>
    <n v="67076"/>
    <n v="67076"/>
    <n v="9746"/>
    <n v="38538"/>
    <n v="1883"/>
    <n v="43534"/>
    <n v="42184"/>
  </r>
  <r>
    <x v="2"/>
    <x v="14"/>
    <n v="3233"/>
    <n v="1569"/>
    <n v="1569"/>
    <n v="517"/>
    <n v="1998"/>
    <n v="123"/>
    <n v="1149"/>
    <n v="1555"/>
  </r>
  <r>
    <x v="3"/>
    <x v="0"/>
    <n v="109347"/>
    <n v="65341"/>
    <n v="65341"/>
    <n v="11918"/>
    <n v="42542"/>
    <n v="2181"/>
    <n v="43038"/>
    <n v="40823"/>
  </r>
  <r>
    <x v="3"/>
    <x v="1"/>
    <n v="31147"/>
    <n v="17407"/>
    <n v="17407"/>
    <n v="2628"/>
    <n v="10067"/>
    <n v="478"/>
    <n v="12637"/>
    <n v="11698"/>
  </r>
  <r>
    <x v="3"/>
    <x v="2"/>
    <n v="38903"/>
    <n v="24230"/>
    <n v="24230"/>
    <n v="4258"/>
    <n v="14310"/>
    <n v="816"/>
    <n v="15276"/>
    <n v="14911"/>
  </r>
  <r>
    <x v="3"/>
    <x v="3"/>
    <n v="98269"/>
    <n v="57037"/>
    <n v="57037"/>
    <n v="9605"/>
    <n v="32864"/>
    <n v="1624"/>
    <n v="36578"/>
    <n v="36048"/>
  </r>
  <r>
    <x v="3"/>
    <x v="4"/>
    <n v="89053"/>
    <n v="52907"/>
    <n v="52907"/>
    <n v="7544"/>
    <n v="30546"/>
    <n v="1998"/>
    <n v="37051"/>
    <n v="29864"/>
  </r>
  <r>
    <x v="3"/>
    <x v="5"/>
    <n v="139765"/>
    <n v="83228"/>
    <n v="83228"/>
    <n v="12408"/>
    <n v="46499"/>
    <n v="2382"/>
    <n v="54073"/>
    <n v="57429"/>
  </r>
  <r>
    <x v="3"/>
    <x v="6"/>
    <n v="326699"/>
    <n v="189393"/>
    <n v="189393"/>
    <n v="36578"/>
    <n v="133927"/>
    <n v="8984"/>
    <n v="145316"/>
    <n v="151886"/>
  </r>
  <r>
    <x v="3"/>
    <x v="7"/>
    <n v="70757"/>
    <n v="40584"/>
    <n v="40584"/>
    <n v="6319"/>
    <n v="28538"/>
    <n v="1433"/>
    <n v="28137"/>
    <n v="29342"/>
  </r>
  <r>
    <x v="3"/>
    <x v="8"/>
    <n v="171771"/>
    <n v="97822"/>
    <n v="97822"/>
    <n v="18044"/>
    <n v="77494"/>
    <n v="4799"/>
    <n v="75048"/>
    <n v="79703"/>
  </r>
  <r>
    <x v="3"/>
    <x v="9"/>
    <n v="250516"/>
    <n v="151660"/>
    <n v="151660"/>
    <n v="20908"/>
    <n v="81679"/>
    <n v="4740"/>
    <n v="114923"/>
    <n v="106677"/>
  </r>
  <r>
    <x v="3"/>
    <x v="10"/>
    <n v="5125"/>
    <n v="3180"/>
    <n v="3180"/>
    <n v="488"/>
    <n v="1752"/>
    <n v="125"/>
    <n v="2611"/>
    <n v="2805"/>
  </r>
  <r>
    <x v="3"/>
    <x v="11"/>
    <n v="1462046"/>
    <n v="861489"/>
    <n v="861489"/>
    <n v="142274"/>
    <n v="546472"/>
    <n v="31945"/>
    <n v="615858"/>
    <n v="611681"/>
  </r>
  <r>
    <x v="3"/>
    <x v="12"/>
    <n v="3965"/>
    <n v="2111"/>
    <n v="2111"/>
    <n v="336"/>
    <n v="1548"/>
    <n v="102"/>
    <n v="1681"/>
    <n v="1342"/>
  </r>
  <r>
    <x v="3"/>
    <x v="13"/>
    <n v="123078"/>
    <n v="74641"/>
    <n v="74641"/>
    <n v="10525"/>
    <n v="42420"/>
    <n v="2138"/>
    <n v="48198"/>
    <n v="47250"/>
  </r>
  <r>
    <x v="3"/>
    <x v="14"/>
    <n v="3651"/>
    <n v="1948"/>
    <n v="1948"/>
    <n v="715"/>
    <n v="2286"/>
    <n v="145"/>
    <n v="1291"/>
    <n v="1903"/>
  </r>
  <r>
    <x v="4"/>
    <x v="0"/>
    <n v="103094"/>
    <n v="62355"/>
    <n v="62355"/>
    <n v="10846"/>
    <n v="40386"/>
    <n v="1977"/>
    <n v="41185"/>
    <n v="39749"/>
  </r>
  <r>
    <x v="4"/>
    <x v="1"/>
    <n v="30291"/>
    <n v="16847"/>
    <n v="16847"/>
    <n v="2425"/>
    <n v="10068"/>
    <n v="486"/>
    <n v="12015"/>
    <n v="10912"/>
  </r>
  <r>
    <x v="4"/>
    <x v="2"/>
    <n v="34153"/>
    <n v="20891"/>
    <n v="20891"/>
    <n v="3575"/>
    <n v="12232"/>
    <n v="726"/>
    <n v="13222"/>
    <n v="12444"/>
  </r>
  <r>
    <x v="4"/>
    <x v="3"/>
    <n v="94610"/>
    <n v="54596"/>
    <n v="54596"/>
    <n v="9918"/>
    <n v="31908"/>
    <n v="1532"/>
    <n v="34335"/>
    <n v="35712"/>
  </r>
  <r>
    <x v="4"/>
    <x v="4"/>
    <n v="83636"/>
    <n v="49634"/>
    <n v="49634"/>
    <n v="7998"/>
    <n v="28893"/>
    <n v="1778"/>
    <n v="34228"/>
    <n v="28160"/>
  </r>
  <r>
    <x v="4"/>
    <x v="5"/>
    <n v="132822"/>
    <n v="78989"/>
    <n v="78989"/>
    <n v="11684"/>
    <n v="44187"/>
    <n v="2315"/>
    <n v="50883"/>
    <n v="55829"/>
  </r>
  <r>
    <x v="4"/>
    <x v="6"/>
    <n v="304412"/>
    <n v="177394"/>
    <n v="177394"/>
    <n v="32782"/>
    <n v="124420"/>
    <n v="8046"/>
    <n v="135312"/>
    <n v="139455"/>
  </r>
  <r>
    <x v="4"/>
    <x v="7"/>
    <n v="70227"/>
    <n v="40533"/>
    <n v="40533"/>
    <n v="6855"/>
    <n v="28256"/>
    <n v="1471"/>
    <n v="28007"/>
    <n v="29756"/>
  </r>
  <r>
    <x v="4"/>
    <x v="8"/>
    <n v="163200"/>
    <n v="93960"/>
    <n v="93960"/>
    <n v="17575"/>
    <n v="74307"/>
    <n v="4339"/>
    <n v="71710"/>
    <n v="75842"/>
  </r>
  <r>
    <x v="4"/>
    <x v="9"/>
    <n v="239184"/>
    <n v="144774"/>
    <n v="144774"/>
    <n v="19000"/>
    <n v="78567"/>
    <n v="4302"/>
    <n v="109147"/>
    <n v="101176"/>
  </r>
  <r>
    <x v="4"/>
    <x v="10"/>
    <n v="4634"/>
    <n v="2747"/>
    <n v="2747"/>
    <n v="416"/>
    <n v="1477"/>
    <n v="82"/>
    <n v="2161"/>
    <n v="2300"/>
  </r>
  <r>
    <x v="4"/>
    <x v="11"/>
    <n v="1386425"/>
    <n v="818219"/>
    <n v="818219"/>
    <n v="134990"/>
    <n v="520736"/>
    <n v="29285"/>
    <n v="580768"/>
    <n v="579751"/>
  </r>
  <r>
    <x v="4"/>
    <x v="12"/>
    <n v="4072"/>
    <n v="2025"/>
    <n v="2025"/>
    <n v="394"/>
    <n v="1790"/>
    <n v="116"/>
    <n v="1511"/>
    <n v="1449"/>
  </r>
  <r>
    <x v="4"/>
    <x v="13"/>
    <n v="118353"/>
    <n v="72058"/>
    <n v="72058"/>
    <n v="10983"/>
    <n v="42287"/>
    <n v="1987"/>
    <n v="45973"/>
    <n v="45613"/>
  </r>
  <r>
    <x v="4"/>
    <x v="14"/>
    <n v="3737"/>
    <n v="1416"/>
    <n v="1416"/>
    <n v="539"/>
    <n v="1958"/>
    <n v="128"/>
    <n v="1079"/>
    <n v="1354"/>
  </r>
  <r>
    <x v="5"/>
    <x v="0"/>
    <n v="101573"/>
    <n v="60484"/>
    <n v="60484"/>
    <n v="10260"/>
    <n v="38635"/>
    <n v="1923"/>
    <n v="40145"/>
    <n v="37500"/>
  </r>
  <r>
    <x v="5"/>
    <x v="1"/>
    <n v="27650"/>
    <n v="15540"/>
    <n v="15540"/>
    <n v="2215"/>
    <n v="8873"/>
    <n v="392"/>
    <n v="11157"/>
    <n v="9940"/>
  </r>
  <r>
    <x v="5"/>
    <x v="2"/>
    <n v="33484"/>
    <n v="21001"/>
    <n v="21001"/>
    <n v="3551"/>
    <n v="11537"/>
    <n v="600"/>
    <n v="12989"/>
    <n v="12186"/>
  </r>
  <r>
    <x v="5"/>
    <x v="3"/>
    <n v="94831"/>
    <n v="54957"/>
    <n v="54957"/>
    <n v="9519"/>
    <n v="31558"/>
    <n v="1622"/>
    <n v="34933"/>
    <n v="35687"/>
  </r>
  <r>
    <x v="5"/>
    <x v="4"/>
    <n v="83425"/>
    <n v="49765"/>
    <n v="49765"/>
    <n v="7179"/>
    <n v="27756"/>
    <n v="1690"/>
    <n v="33944"/>
    <n v="28378"/>
  </r>
  <r>
    <x v="5"/>
    <x v="5"/>
    <n v="130106"/>
    <n v="76910"/>
    <n v="76910"/>
    <n v="11355"/>
    <n v="42795"/>
    <n v="2139"/>
    <n v="49897"/>
    <n v="54969"/>
  </r>
  <r>
    <x v="5"/>
    <x v="6"/>
    <n v="307983"/>
    <n v="178020"/>
    <n v="178020"/>
    <n v="32962"/>
    <n v="123561"/>
    <n v="7725"/>
    <n v="135200"/>
    <n v="142596"/>
  </r>
  <r>
    <x v="5"/>
    <x v="7"/>
    <n v="67632"/>
    <n v="38664"/>
    <n v="38664"/>
    <n v="6106"/>
    <n v="26344"/>
    <n v="1406"/>
    <n v="26617"/>
    <n v="27318"/>
  </r>
  <r>
    <x v="5"/>
    <x v="8"/>
    <n v="161061"/>
    <n v="91869"/>
    <n v="91869"/>
    <n v="16790"/>
    <n v="70787"/>
    <n v="4092"/>
    <n v="70339"/>
    <n v="73559"/>
  </r>
  <r>
    <x v="5"/>
    <x v="9"/>
    <n v="234233"/>
    <n v="141303"/>
    <n v="141303"/>
    <n v="18153"/>
    <n v="75004"/>
    <n v="4044"/>
    <n v="106949"/>
    <n v="98065"/>
  </r>
  <r>
    <x v="5"/>
    <x v="10"/>
    <n v="5345"/>
    <n v="3349"/>
    <n v="3349"/>
    <n v="417"/>
    <n v="1465"/>
    <n v="85"/>
    <n v="2735"/>
    <n v="2785"/>
  </r>
  <r>
    <x v="5"/>
    <x v="11"/>
    <n v="1369521"/>
    <n v="804729"/>
    <n v="804729"/>
    <n v="129629"/>
    <n v="500698"/>
    <n v="27865"/>
    <n v="572072"/>
    <n v="568857"/>
  </r>
  <r>
    <x v="5"/>
    <x v="12"/>
    <n v="3802"/>
    <n v="1986"/>
    <n v="1986"/>
    <n v="374"/>
    <n v="1465"/>
    <n v="107"/>
    <n v="1377"/>
    <n v="1222"/>
  </r>
  <r>
    <x v="5"/>
    <x v="13"/>
    <n v="113763"/>
    <n v="68780"/>
    <n v="68780"/>
    <n v="10095"/>
    <n v="38148"/>
    <n v="1890"/>
    <n v="44017"/>
    <n v="42965"/>
  </r>
  <r>
    <x v="5"/>
    <x v="14"/>
    <n v="4633"/>
    <n v="2101"/>
    <n v="2101"/>
    <n v="653"/>
    <n v="2770"/>
    <n v="150"/>
    <n v="1773"/>
    <n v="1687"/>
  </r>
  <r>
    <x v="6"/>
    <x v="0"/>
    <n v="100292"/>
    <n v="59513"/>
    <n v="59513"/>
    <n v="18131"/>
    <n v="37300"/>
    <n v="1965"/>
    <n v="38759"/>
    <n v="36550"/>
  </r>
  <r>
    <x v="6"/>
    <x v="1"/>
    <n v="28641"/>
    <n v="15793"/>
    <n v="15793"/>
    <n v="4002"/>
    <n v="9678"/>
    <n v="458"/>
    <n v="11449"/>
    <n v="9372"/>
  </r>
  <r>
    <x v="6"/>
    <x v="2"/>
    <n v="33448"/>
    <n v="20116"/>
    <n v="20116"/>
    <n v="6807"/>
    <n v="11474"/>
    <n v="610"/>
    <n v="12634"/>
    <n v="12648"/>
  </r>
  <r>
    <x v="6"/>
    <x v="3"/>
    <n v="93459"/>
    <n v="53584"/>
    <n v="53584"/>
    <n v="16997"/>
    <n v="30568"/>
    <n v="1345"/>
    <n v="33937"/>
    <n v="34287"/>
  </r>
  <r>
    <x v="6"/>
    <x v="4"/>
    <n v="81912"/>
    <n v="47830"/>
    <n v="47830"/>
    <n v="11359"/>
    <n v="28595"/>
    <n v="1584"/>
    <n v="32424"/>
    <n v="29067"/>
  </r>
  <r>
    <x v="6"/>
    <x v="5"/>
    <n v="128723"/>
    <n v="75404"/>
    <n v="75404"/>
    <n v="17187"/>
    <n v="43066"/>
    <n v="2043"/>
    <n v="48262"/>
    <n v="52816"/>
  </r>
  <r>
    <x v="6"/>
    <x v="6"/>
    <n v="303798"/>
    <n v="175025"/>
    <n v="175025"/>
    <n v="37240"/>
    <n v="124788"/>
    <n v="7983"/>
    <n v="130975"/>
    <n v="140025"/>
  </r>
  <r>
    <x v="6"/>
    <x v="7"/>
    <n v="64911"/>
    <n v="36512"/>
    <n v="36512"/>
    <n v="9828"/>
    <n v="25437"/>
    <n v="1166"/>
    <n v="25487"/>
    <n v="25569"/>
  </r>
  <r>
    <x v="6"/>
    <x v="8"/>
    <n v="163969"/>
    <n v="94055"/>
    <n v="94055"/>
    <n v="32778"/>
    <n v="75593"/>
    <n v="4400"/>
    <n v="69365"/>
    <n v="75047"/>
  </r>
  <r>
    <x v="6"/>
    <x v="9"/>
    <n v="233809"/>
    <n v="142355"/>
    <n v="142355"/>
    <n v="26522"/>
    <n v="77260"/>
    <n v="4134"/>
    <n v="105991"/>
    <n v="98676"/>
  </r>
  <r>
    <x v="6"/>
    <x v="10"/>
    <n v="5045"/>
    <n v="2849"/>
    <n v="2849"/>
    <n v="997"/>
    <n v="1602"/>
    <n v="105"/>
    <n v="2316"/>
    <n v="2522"/>
  </r>
  <r>
    <x v="6"/>
    <x v="11"/>
    <n v="1365145"/>
    <n v="799612"/>
    <n v="799612"/>
    <n v="201311"/>
    <n v="511462"/>
    <n v="27922"/>
    <n v="560037"/>
    <n v="563597"/>
  </r>
  <r>
    <x v="6"/>
    <x v="12"/>
    <n v="4034"/>
    <n v="2060"/>
    <n v="2060"/>
    <n v="586"/>
    <n v="1920"/>
    <n v="127"/>
    <n v="1495"/>
    <n v="1342"/>
  </r>
  <r>
    <x v="6"/>
    <x v="13"/>
    <n v="119136"/>
    <n v="72545"/>
    <n v="72545"/>
    <n v="18249"/>
    <n v="41506"/>
    <n v="1827"/>
    <n v="45160"/>
    <n v="43767"/>
  </r>
  <r>
    <x v="6"/>
    <x v="14"/>
    <n v="3968"/>
    <n v="1971"/>
    <n v="1971"/>
    <n v="628"/>
    <n v="2675"/>
    <n v="175"/>
    <n v="1783"/>
    <n v="1909"/>
  </r>
  <r>
    <x v="7"/>
    <x v="0"/>
    <n v="86676"/>
    <n v="52363"/>
    <n v="52363"/>
    <n v="9357"/>
    <n v="30265"/>
    <n v="1647"/>
    <n v="33565"/>
    <n v="33167"/>
  </r>
  <r>
    <x v="7"/>
    <x v="1"/>
    <n v="25017"/>
    <n v="14486"/>
    <n v="14486"/>
    <n v="2181"/>
    <n v="8653"/>
    <n v="409"/>
    <n v="10346"/>
    <n v="9469"/>
  </r>
  <r>
    <x v="7"/>
    <x v="2"/>
    <n v="29856"/>
    <n v="18399"/>
    <n v="18399"/>
    <n v="3848"/>
    <n v="10269"/>
    <n v="585"/>
    <n v="11298"/>
    <n v="13200"/>
  </r>
  <r>
    <x v="7"/>
    <x v="3"/>
    <n v="85222"/>
    <n v="49714"/>
    <n v="49714"/>
    <n v="9421"/>
    <n v="27493"/>
    <n v="1314"/>
    <n v="30969"/>
    <n v="33208"/>
  </r>
  <r>
    <x v="7"/>
    <x v="4"/>
    <n v="72851"/>
    <n v="43585"/>
    <n v="43585"/>
    <n v="6691"/>
    <n v="22957"/>
    <n v="1392"/>
    <n v="29569"/>
    <n v="26581"/>
  </r>
  <r>
    <x v="7"/>
    <x v="5"/>
    <n v="115652"/>
    <n v="69095"/>
    <n v="69095"/>
    <n v="10821"/>
    <n v="36934"/>
    <n v="1899"/>
    <n v="43761"/>
    <n v="50121"/>
  </r>
  <r>
    <x v="7"/>
    <x v="6"/>
    <n v="273077"/>
    <n v="160418"/>
    <n v="160418"/>
    <n v="30691"/>
    <n v="106104"/>
    <n v="7038"/>
    <n v="116548"/>
    <n v="133729"/>
  </r>
  <r>
    <x v="7"/>
    <x v="7"/>
    <n v="59665"/>
    <n v="34917"/>
    <n v="34917"/>
    <n v="5287"/>
    <n v="22104"/>
    <n v="1140"/>
    <n v="23380"/>
    <n v="24631"/>
  </r>
  <r>
    <x v="7"/>
    <x v="8"/>
    <n v="137027"/>
    <n v="79228"/>
    <n v="79228"/>
    <n v="15829"/>
    <n v="57503"/>
    <n v="3542"/>
    <n v="57291"/>
    <n v="64726"/>
  </r>
  <r>
    <x v="7"/>
    <x v="9"/>
    <n v="208284"/>
    <n v="126590"/>
    <n v="126590"/>
    <n v="17736"/>
    <n v="65459"/>
    <n v="3605"/>
    <n v="93514"/>
    <n v="92000"/>
  </r>
  <r>
    <x v="7"/>
    <x v="10"/>
    <n v="4455"/>
    <n v="2899"/>
    <n v="2899"/>
    <n v="447"/>
    <n v="1510"/>
    <n v="118"/>
    <n v="2384"/>
    <n v="2619"/>
  </r>
  <r>
    <x v="7"/>
    <x v="11"/>
    <n v="1206585"/>
    <n v="718621"/>
    <n v="718621"/>
    <n v="123227"/>
    <n v="425807"/>
    <n v="24508"/>
    <n v="494786"/>
    <n v="527041"/>
  </r>
  <r>
    <x v="7"/>
    <x v="12"/>
    <n v="2893"/>
    <n v="1500"/>
    <n v="1500"/>
    <n v="322"/>
    <n v="1291"/>
    <n v="71"/>
    <n v="1180"/>
    <n v="1199"/>
  </r>
  <r>
    <x v="7"/>
    <x v="13"/>
    <n v="102729"/>
    <n v="63784"/>
    <n v="63784"/>
    <n v="10082"/>
    <n v="33341"/>
    <n v="1620"/>
    <n v="39558"/>
    <n v="40868"/>
  </r>
  <r>
    <x v="7"/>
    <x v="14"/>
    <n v="3181"/>
    <n v="1643"/>
    <n v="1643"/>
    <n v="514"/>
    <n v="1924"/>
    <n v="128"/>
    <n v="1423"/>
    <n v="1523"/>
  </r>
  <r>
    <x v="8"/>
    <x v="0"/>
    <n v="2942"/>
    <n v="211"/>
    <n v="211"/>
    <n v="593"/>
    <n v="301"/>
    <n v="20"/>
    <n v="70"/>
    <n v="365"/>
  </r>
  <r>
    <x v="8"/>
    <x v="1"/>
    <n v="916"/>
    <n v="165"/>
    <n v="165"/>
    <n v="259"/>
    <n v="190"/>
    <n v="4"/>
    <n v="104"/>
    <n v="279"/>
  </r>
  <r>
    <x v="8"/>
    <x v="2"/>
    <n v="677"/>
    <n v="87"/>
    <n v="87"/>
    <n v="337"/>
    <n v="91"/>
    <n v="3"/>
    <n v="42"/>
    <n v="153"/>
  </r>
  <r>
    <x v="8"/>
    <x v="3"/>
    <n v="3329"/>
    <n v="422"/>
    <n v="422"/>
    <n v="1425"/>
    <n v="479"/>
    <n v="14"/>
    <n v="204"/>
    <n v="727"/>
  </r>
  <r>
    <x v="8"/>
    <x v="4"/>
    <n v="1156"/>
    <n v="123"/>
    <n v="123"/>
    <n v="213"/>
    <n v="323"/>
    <n v="24"/>
    <n v="54"/>
    <n v="251"/>
  </r>
  <r>
    <x v="8"/>
    <x v="5"/>
    <n v="4491"/>
    <n v="929"/>
    <n v="929"/>
    <n v="1509"/>
    <n v="714"/>
    <n v="34"/>
    <n v="283"/>
    <n v="1838"/>
  </r>
  <r>
    <x v="8"/>
    <x v="6"/>
    <n v="9617"/>
    <n v="1958"/>
    <n v="1958"/>
    <n v="2580"/>
    <n v="1821"/>
    <n v="77"/>
    <n v="521"/>
    <n v="2502"/>
  </r>
  <r>
    <x v="8"/>
    <x v="7"/>
    <n v="1624"/>
    <n v="566"/>
    <n v="566"/>
    <n v="349"/>
    <n v="521"/>
    <n v="22"/>
    <n v="304"/>
    <n v="600"/>
  </r>
  <r>
    <x v="8"/>
    <x v="8"/>
    <n v="5983"/>
    <n v="1042"/>
    <n v="1042"/>
    <n v="2106"/>
    <n v="1415"/>
    <n v="60"/>
    <n v="420"/>
    <n v="1879"/>
  </r>
  <r>
    <x v="8"/>
    <x v="9"/>
    <n v="9942"/>
    <n v="1999"/>
    <n v="1999"/>
    <n v="1712"/>
    <n v="1570"/>
    <n v="65"/>
    <n v="645"/>
    <n v="2435"/>
  </r>
  <r>
    <x v="8"/>
    <x v="10"/>
    <n v="168"/>
    <n v="62"/>
    <n v="62"/>
    <n v="36"/>
    <n v="69"/>
    <n v="9"/>
    <n v="46"/>
    <n v="123"/>
  </r>
  <r>
    <x v="8"/>
    <x v="11"/>
    <n v="50320"/>
    <n v="8687"/>
    <n v="8687"/>
    <n v="14246"/>
    <n v="8869"/>
    <n v="378"/>
    <n v="3210"/>
    <n v="12740"/>
  </r>
  <r>
    <x v="8"/>
    <x v="12"/>
    <n v="1365"/>
    <n v="372"/>
    <n v="372"/>
    <n v="383"/>
    <n v="578"/>
    <n v="22"/>
    <n v="258"/>
    <n v="530"/>
  </r>
  <r>
    <x v="8"/>
    <x v="13"/>
    <n v="8104"/>
    <n v="750"/>
    <n v="750"/>
    <n v="2740"/>
    <n v="795"/>
    <n v="24"/>
    <n v="259"/>
    <n v="1055"/>
  </r>
  <r>
    <x v="8"/>
    <x v="14"/>
    <n v="6"/>
    <n v="1"/>
    <n v="1"/>
    <n v="4"/>
    <n v="2"/>
    <m/>
    <m/>
    <n v="3"/>
  </r>
  <r>
    <x v="9"/>
    <x v="0"/>
    <n v="29161"/>
    <n v="4664"/>
    <n v="4664"/>
    <n v="5601"/>
    <n v="6692"/>
    <n v="124"/>
    <n v="1087"/>
    <n v="7038"/>
  </r>
  <r>
    <x v="9"/>
    <x v="1"/>
    <n v="10812"/>
    <n v="2312"/>
    <n v="2312"/>
    <n v="1647"/>
    <n v="2550"/>
    <n v="42"/>
    <n v="376"/>
    <n v="3110"/>
  </r>
  <r>
    <x v="9"/>
    <x v="2"/>
    <n v="11145"/>
    <n v="2718"/>
    <n v="2718"/>
    <n v="2294"/>
    <n v="2103"/>
    <n v="60"/>
    <n v="433"/>
    <n v="3399"/>
  </r>
  <r>
    <x v="9"/>
    <x v="3"/>
    <n v="34794"/>
    <n v="7340"/>
    <n v="7340"/>
    <n v="5755"/>
    <n v="7481"/>
    <n v="166"/>
    <n v="1626"/>
    <n v="9185"/>
  </r>
  <r>
    <x v="9"/>
    <x v="4"/>
    <n v="24596"/>
    <n v="4927"/>
    <n v="4927"/>
    <n v="3798"/>
    <n v="6966"/>
    <n v="127"/>
    <n v="1140"/>
    <n v="6075"/>
  </r>
  <r>
    <x v="9"/>
    <x v="5"/>
    <n v="39871"/>
    <n v="9581"/>
    <n v="9581"/>
    <n v="6738"/>
    <n v="7205"/>
    <n v="166"/>
    <n v="1442"/>
    <n v="12440"/>
  </r>
  <r>
    <x v="9"/>
    <x v="6"/>
    <n v="110307"/>
    <n v="28034"/>
    <n v="28034"/>
    <n v="15254"/>
    <n v="24127"/>
    <n v="498"/>
    <n v="3773"/>
    <n v="31276"/>
  </r>
  <r>
    <x v="9"/>
    <x v="7"/>
    <n v="22782"/>
    <n v="7793"/>
    <n v="7793"/>
    <n v="4041"/>
    <n v="6101"/>
    <n v="194"/>
    <n v="1853"/>
    <n v="9640"/>
  </r>
  <r>
    <x v="9"/>
    <x v="8"/>
    <n v="52055"/>
    <n v="9001"/>
    <n v="9001"/>
    <n v="8519"/>
    <n v="11800"/>
    <n v="193"/>
    <n v="2215"/>
    <n v="13763"/>
  </r>
  <r>
    <x v="9"/>
    <x v="9"/>
    <n v="84107"/>
    <n v="22425"/>
    <n v="22425"/>
    <n v="11008"/>
    <n v="18930"/>
    <n v="280"/>
    <n v="5398"/>
    <n v="26846"/>
  </r>
  <r>
    <x v="9"/>
    <x v="10"/>
    <n v="1069"/>
    <n v="121"/>
    <n v="121"/>
    <n v="249"/>
    <n v="319"/>
    <n v="3"/>
    <n v="42"/>
    <n v="408"/>
  </r>
  <r>
    <x v="9"/>
    <x v="11"/>
    <n v="467506"/>
    <n v="109494"/>
    <n v="109494"/>
    <n v="71473"/>
    <n v="104211"/>
    <n v="1961"/>
    <n v="21208"/>
    <n v="131833"/>
  </r>
  <r>
    <x v="9"/>
    <x v="12"/>
    <n v="1889"/>
    <n v="42"/>
    <n v="42"/>
    <n v="260"/>
    <n v="874"/>
    <n v="1"/>
    <n v="9"/>
    <n v="426"/>
  </r>
  <r>
    <x v="9"/>
    <x v="13"/>
    <n v="44737"/>
    <n v="10531"/>
    <n v="10531"/>
    <n v="6228"/>
    <n v="9043"/>
    <n v="106"/>
    <n v="1813"/>
    <n v="8195"/>
  </r>
  <r>
    <x v="9"/>
    <x v="14"/>
    <n v="181"/>
    <n v="5"/>
    <n v="5"/>
    <n v="81"/>
    <n v="20"/>
    <n v="1"/>
    <n v="1"/>
    <n v="32"/>
  </r>
  <r>
    <x v="10"/>
    <x v="0"/>
    <n v="35968"/>
    <n v="8912"/>
    <n v="8912"/>
    <n v="6811"/>
    <n v="9190"/>
    <n v="376"/>
    <n v="2655"/>
    <n v="10793"/>
  </r>
  <r>
    <x v="10"/>
    <x v="1"/>
    <n v="9543"/>
    <n v="1736"/>
    <n v="1736"/>
    <n v="1662"/>
    <n v="2721"/>
    <n v="130"/>
    <n v="603"/>
    <n v="2856"/>
  </r>
  <r>
    <x v="10"/>
    <x v="2"/>
    <n v="10031"/>
    <n v="3439"/>
    <n v="3439"/>
    <n v="2471"/>
    <n v="2385"/>
    <n v="109"/>
    <n v="967"/>
    <n v="3574"/>
  </r>
  <r>
    <x v="10"/>
    <x v="3"/>
    <n v="37234"/>
    <n v="11142"/>
    <n v="11142"/>
    <n v="7283"/>
    <n v="9936"/>
    <n v="333"/>
    <n v="4123"/>
    <n v="12540"/>
  </r>
  <r>
    <x v="10"/>
    <x v="4"/>
    <n v="27870"/>
    <n v="6357"/>
    <n v="6357"/>
    <n v="6036"/>
    <n v="7863"/>
    <n v="307"/>
    <n v="2061"/>
    <n v="7579"/>
  </r>
  <r>
    <x v="10"/>
    <x v="5"/>
    <n v="52588"/>
    <n v="20121"/>
    <n v="20121"/>
    <n v="8624"/>
    <n v="11942"/>
    <n v="501"/>
    <n v="5002"/>
    <n v="20218"/>
  </r>
  <r>
    <x v="10"/>
    <x v="6"/>
    <n v="126684"/>
    <n v="41380"/>
    <n v="41380"/>
    <n v="20160"/>
    <n v="34978"/>
    <n v="1813"/>
    <n v="11747"/>
    <n v="47209"/>
  </r>
  <r>
    <x v="10"/>
    <x v="7"/>
    <n v="33061"/>
    <n v="11579"/>
    <n v="11579"/>
    <n v="5317"/>
    <n v="7772"/>
    <n v="294"/>
    <n v="3080"/>
    <n v="12353"/>
  </r>
  <r>
    <x v="10"/>
    <x v="8"/>
    <n v="55556"/>
    <n v="15051"/>
    <n v="15051"/>
    <n v="9908"/>
    <n v="15323"/>
    <n v="818"/>
    <n v="5222"/>
    <n v="19734"/>
  </r>
  <r>
    <x v="10"/>
    <x v="9"/>
    <n v="93668"/>
    <n v="34630"/>
    <n v="34630"/>
    <n v="13439"/>
    <n v="21525"/>
    <n v="787"/>
    <n v="10448"/>
    <n v="34140"/>
  </r>
  <r>
    <x v="10"/>
    <x v="10"/>
    <n v="942"/>
    <n v="215"/>
    <n v="215"/>
    <n v="280"/>
    <n v="273"/>
    <n v="11"/>
    <n v="41"/>
    <n v="445"/>
  </r>
  <r>
    <x v="10"/>
    <x v="11"/>
    <n v="533372"/>
    <n v="172608"/>
    <n v="172608"/>
    <n v="90282"/>
    <n v="136319"/>
    <n v="5929"/>
    <n v="50757"/>
    <n v="188082"/>
  </r>
  <r>
    <x v="10"/>
    <x v="12"/>
    <n v="1657"/>
    <n v="383"/>
    <n v="383"/>
    <n v="422"/>
    <n v="831"/>
    <n v="42"/>
    <n v="113"/>
    <n v="990"/>
  </r>
  <r>
    <x v="10"/>
    <x v="13"/>
    <n v="47989"/>
    <n v="17633"/>
    <n v="17633"/>
    <n v="7640"/>
    <n v="11490"/>
    <n v="396"/>
    <n v="4694"/>
    <n v="15509"/>
  </r>
  <r>
    <x v="10"/>
    <x v="14"/>
    <n v="581"/>
    <n v="30"/>
    <n v="30"/>
    <n v="229"/>
    <n v="90"/>
    <n v="12"/>
    <n v="1"/>
    <n v="142"/>
  </r>
  <r>
    <x v="11"/>
    <x v="0"/>
    <n v="33469"/>
    <n v="11037"/>
    <n v="11037"/>
    <n v="7627"/>
    <n v="11897"/>
    <n v="914"/>
    <n v="4389"/>
    <n v="13126"/>
  </r>
  <r>
    <x v="11"/>
    <x v="1"/>
    <n v="10520"/>
    <n v="3263"/>
    <n v="3263"/>
    <n v="2101"/>
    <n v="4604"/>
    <n v="293"/>
    <n v="1668"/>
    <n v="4588"/>
  </r>
  <r>
    <x v="11"/>
    <x v="2"/>
    <n v="11002"/>
    <n v="5190"/>
    <n v="5190"/>
    <n v="2548"/>
    <n v="4580"/>
    <n v="284"/>
    <n v="2164"/>
    <n v="5704"/>
  </r>
  <r>
    <x v="11"/>
    <x v="3"/>
    <n v="38671"/>
    <n v="14953"/>
    <n v="14953"/>
    <n v="7599"/>
    <n v="13063"/>
    <n v="910"/>
    <n v="6259"/>
    <n v="16557"/>
  </r>
  <r>
    <x v="11"/>
    <x v="4"/>
    <n v="27240"/>
    <n v="8424"/>
    <n v="8424"/>
    <n v="5735"/>
    <n v="9426"/>
    <n v="806"/>
    <n v="3192"/>
    <n v="10599"/>
  </r>
  <r>
    <x v="11"/>
    <x v="5"/>
    <n v="52818"/>
    <n v="23906"/>
    <n v="23906"/>
    <n v="8762"/>
    <n v="18886"/>
    <n v="1163"/>
    <n v="8739"/>
    <n v="26949"/>
  </r>
  <r>
    <x v="11"/>
    <x v="6"/>
    <n v="123630"/>
    <n v="51187"/>
    <n v="51187"/>
    <n v="22474"/>
    <n v="45077"/>
    <n v="3790"/>
    <n v="17286"/>
    <n v="61105"/>
  </r>
  <r>
    <x v="11"/>
    <x v="7"/>
    <n v="29733"/>
    <n v="12351"/>
    <n v="12351"/>
    <n v="4773"/>
    <n v="9884"/>
    <n v="639"/>
    <n v="4341"/>
    <n v="14417"/>
  </r>
  <r>
    <x v="11"/>
    <x v="8"/>
    <n v="56397"/>
    <n v="21567"/>
    <n v="21567"/>
    <n v="11091"/>
    <n v="22428"/>
    <n v="1830"/>
    <n v="9110"/>
    <n v="28426"/>
  </r>
  <r>
    <x v="11"/>
    <x v="9"/>
    <n v="93842"/>
    <n v="40270"/>
    <n v="40270"/>
    <n v="13943"/>
    <n v="29638"/>
    <n v="2073"/>
    <n v="15108"/>
    <n v="44325"/>
  </r>
  <r>
    <x v="11"/>
    <x v="10"/>
    <n v="1527"/>
    <n v="479"/>
    <n v="479"/>
    <n v="377"/>
    <n v="576"/>
    <n v="41"/>
    <n v="176"/>
    <n v="1034"/>
  </r>
  <r>
    <x v="11"/>
    <x v="11"/>
    <n v="527739"/>
    <n v="214720"/>
    <n v="214720"/>
    <n v="95366"/>
    <n v="186443"/>
    <n v="13696"/>
    <n v="79932"/>
    <n v="248228"/>
  </r>
  <r>
    <x v="11"/>
    <x v="12"/>
    <n v="532"/>
    <n v="92"/>
    <n v="92"/>
    <n v="179"/>
    <n v="198"/>
    <n v="7"/>
    <n v="40"/>
    <n v="286"/>
  </r>
  <r>
    <x v="11"/>
    <x v="13"/>
    <n v="47445"/>
    <n v="21969"/>
    <n v="21969"/>
    <n v="7898"/>
    <n v="15911"/>
    <n v="920"/>
    <n v="7456"/>
    <n v="20840"/>
  </r>
  <r>
    <x v="11"/>
    <x v="14"/>
    <n v="913"/>
    <n v="32"/>
    <n v="32"/>
    <n v="259"/>
    <n v="275"/>
    <n v="26"/>
    <n v="4"/>
    <n v="272"/>
  </r>
  <r>
    <x v="12"/>
    <x v="0"/>
    <n v="41110"/>
    <n v="15657"/>
    <n v="15657"/>
    <n v="9730"/>
    <n v="16849"/>
    <n v="1101"/>
    <n v="6592"/>
    <n v="18055"/>
  </r>
  <r>
    <x v="12"/>
    <x v="1"/>
    <n v="14974"/>
    <n v="6259"/>
    <n v="6259"/>
    <n v="2491"/>
    <n v="6824"/>
    <n v="337"/>
    <n v="2974"/>
    <n v="7495"/>
  </r>
  <r>
    <x v="12"/>
    <x v="2"/>
    <n v="12380"/>
    <n v="6003"/>
    <n v="6003"/>
    <n v="3541"/>
    <n v="5921"/>
    <n v="357"/>
    <n v="2824"/>
    <n v="6939"/>
  </r>
  <r>
    <x v="12"/>
    <x v="3"/>
    <n v="46802"/>
    <n v="20032"/>
    <n v="20032"/>
    <n v="8540"/>
    <n v="16790"/>
    <n v="993"/>
    <n v="8409"/>
    <n v="20965"/>
  </r>
  <r>
    <x v="12"/>
    <x v="4"/>
    <n v="34187"/>
    <n v="13356"/>
    <n v="13356"/>
    <n v="6392"/>
    <n v="13046"/>
    <n v="923"/>
    <n v="5075"/>
    <n v="14000"/>
  </r>
  <r>
    <x v="12"/>
    <x v="5"/>
    <n v="65834"/>
    <n v="31840"/>
    <n v="31840"/>
    <n v="10470"/>
    <n v="24153"/>
    <n v="1410"/>
    <n v="11308"/>
    <n v="37515"/>
  </r>
  <r>
    <x v="12"/>
    <x v="6"/>
    <n v="146852"/>
    <n v="67507"/>
    <n v="67507"/>
    <n v="25786"/>
    <n v="57111"/>
    <n v="3986"/>
    <n v="24244"/>
    <n v="80938"/>
  </r>
  <r>
    <x v="12"/>
    <x v="7"/>
    <n v="35546"/>
    <n v="16375"/>
    <n v="16375"/>
    <n v="6464"/>
    <n v="13568"/>
    <n v="827"/>
    <n v="5971"/>
    <n v="18430"/>
  </r>
  <r>
    <x v="12"/>
    <x v="8"/>
    <n v="69897"/>
    <n v="29391"/>
    <n v="29391"/>
    <n v="13733"/>
    <n v="31076"/>
    <n v="2167"/>
    <n v="13140"/>
    <n v="38492"/>
  </r>
  <r>
    <x v="12"/>
    <x v="9"/>
    <n v="113460"/>
    <n v="55697"/>
    <n v="55697"/>
    <n v="15385"/>
    <n v="36157"/>
    <n v="2337"/>
    <n v="20648"/>
    <n v="59818"/>
  </r>
  <r>
    <x v="12"/>
    <x v="10"/>
    <n v="1600"/>
    <n v="696"/>
    <n v="696"/>
    <n v="419"/>
    <n v="637"/>
    <n v="76"/>
    <n v="398"/>
    <n v="1443"/>
  </r>
  <r>
    <x v="12"/>
    <x v="11"/>
    <n v="642843"/>
    <n v="292087"/>
    <n v="292087"/>
    <n v="113797"/>
    <n v="244406"/>
    <n v="15719"/>
    <n v="111761"/>
    <n v="334400"/>
  </r>
  <r>
    <x v="12"/>
    <x v="12"/>
    <n v="1372"/>
    <n v="350"/>
    <n v="350"/>
    <n v="486"/>
    <n v="603"/>
    <n v="29"/>
    <n v="156"/>
    <n v="735"/>
  </r>
  <r>
    <x v="12"/>
    <x v="13"/>
    <n v="57360"/>
    <n v="28680"/>
    <n v="28680"/>
    <n v="9814"/>
    <n v="20916"/>
    <n v="1092"/>
    <n v="9982"/>
    <n v="28966"/>
  </r>
  <r>
    <x v="12"/>
    <x v="14"/>
    <n v="1469"/>
    <n v="244"/>
    <n v="244"/>
    <n v="546"/>
    <n v="755"/>
    <n v="84"/>
    <n v="40"/>
    <n v="609"/>
  </r>
  <r>
    <x v="13"/>
    <x v="0"/>
    <n v="45255"/>
    <n v="18935"/>
    <n v="18935"/>
    <n v="9601"/>
    <n v="17839"/>
    <n v="1081"/>
    <n v="8361"/>
    <n v="20729"/>
  </r>
  <r>
    <x v="13"/>
    <x v="1"/>
    <n v="14717"/>
    <n v="6629"/>
    <n v="6629"/>
    <n v="2246"/>
    <n v="6358"/>
    <n v="273"/>
    <n v="3070"/>
    <n v="8428"/>
  </r>
  <r>
    <x v="13"/>
    <x v="2"/>
    <n v="13316"/>
    <n v="6205"/>
    <n v="6205"/>
    <n v="3510"/>
    <n v="5908"/>
    <n v="394"/>
    <n v="2914"/>
    <n v="7775"/>
  </r>
  <r>
    <x v="13"/>
    <x v="3"/>
    <n v="48027"/>
    <n v="21863"/>
    <n v="21863"/>
    <n v="8540"/>
    <n v="18685"/>
    <n v="948"/>
    <n v="9766"/>
    <n v="23962"/>
  </r>
  <r>
    <x v="13"/>
    <x v="4"/>
    <n v="38108"/>
    <n v="15669"/>
    <n v="15669"/>
    <n v="6999"/>
    <n v="14471"/>
    <n v="955"/>
    <n v="5789"/>
    <n v="17343"/>
  </r>
  <r>
    <x v="13"/>
    <x v="5"/>
    <n v="65924"/>
    <n v="32603"/>
    <n v="32603"/>
    <n v="10668"/>
    <n v="24010"/>
    <n v="1184"/>
    <n v="12294"/>
    <n v="38022"/>
  </r>
  <r>
    <x v="13"/>
    <x v="6"/>
    <n v="154798"/>
    <n v="75128"/>
    <n v="75128"/>
    <n v="27575"/>
    <n v="60995"/>
    <n v="3778"/>
    <n v="28845"/>
    <n v="89258"/>
  </r>
  <r>
    <x v="13"/>
    <x v="7"/>
    <n v="34891"/>
    <n v="16702"/>
    <n v="16702"/>
    <n v="5997"/>
    <n v="14616"/>
    <n v="815"/>
    <n v="6794"/>
    <n v="19063"/>
  </r>
  <r>
    <x v="13"/>
    <x v="8"/>
    <n v="72853"/>
    <n v="32863"/>
    <n v="32863"/>
    <n v="14028"/>
    <n v="33407"/>
    <n v="2133"/>
    <n v="16112"/>
    <n v="43224"/>
  </r>
  <r>
    <x v="13"/>
    <x v="9"/>
    <n v="121016"/>
    <n v="61380"/>
    <n v="61380"/>
    <n v="16730"/>
    <n v="40536"/>
    <n v="2338"/>
    <n v="25072"/>
    <n v="66603"/>
  </r>
  <r>
    <x v="13"/>
    <x v="10"/>
    <n v="2041"/>
    <n v="1113"/>
    <n v="1113"/>
    <n v="554"/>
    <n v="919"/>
    <n v="78"/>
    <n v="620"/>
    <n v="2244"/>
  </r>
  <r>
    <x v="13"/>
    <x v="11"/>
    <n v="669984"/>
    <n v="318062"/>
    <n v="318062"/>
    <n v="116815"/>
    <n v="259956"/>
    <n v="15065"/>
    <n v="130585"/>
    <n v="366787"/>
  </r>
  <r>
    <x v="13"/>
    <x v="12"/>
    <n v="1131"/>
    <n v="518"/>
    <n v="518"/>
    <n v="326"/>
    <n v="552"/>
    <n v="29"/>
    <n v="253"/>
    <n v="735"/>
  </r>
  <r>
    <x v="13"/>
    <x v="13"/>
    <n v="55757"/>
    <n v="27623"/>
    <n v="27623"/>
    <n v="9475"/>
    <n v="20431"/>
    <n v="977"/>
    <n v="10401"/>
    <n v="28380"/>
  </r>
  <r>
    <x v="13"/>
    <x v="14"/>
    <n v="2150"/>
    <n v="831"/>
    <n v="831"/>
    <n v="566"/>
    <n v="1229"/>
    <n v="82"/>
    <n v="294"/>
    <n v="1021"/>
  </r>
  <r>
    <x v="14"/>
    <x v="0"/>
    <n v="45985"/>
    <n v="20457"/>
    <n v="20457"/>
    <n v="10247"/>
    <n v="19609"/>
    <n v="1072"/>
    <n v="9403"/>
    <n v="21902"/>
  </r>
  <r>
    <x v="14"/>
    <x v="1"/>
    <n v="14679"/>
    <n v="6630"/>
    <n v="6630"/>
    <n v="2272"/>
    <n v="6761"/>
    <n v="339"/>
    <n v="3413"/>
    <n v="8974"/>
  </r>
  <r>
    <x v="14"/>
    <x v="2"/>
    <n v="12962"/>
    <n v="6199"/>
    <n v="6199"/>
    <n v="2955"/>
    <n v="6144"/>
    <n v="434"/>
    <n v="2970"/>
    <n v="8231"/>
  </r>
  <r>
    <x v="14"/>
    <x v="3"/>
    <n v="48688"/>
    <n v="21404"/>
    <n v="21404"/>
    <n v="9035"/>
    <n v="19196"/>
    <n v="1003"/>
    <n v="10660"/>
    <n v="24094"/>
  </r>
  <r>
    <x v="14"/>
    <x v="4"/>
    <n v="36892"/>
    <n v="16431"/>
    <n v="16431"/>
    <n v="6583"/>
    <n v="15191"/>
    <n v="896"/>
    <n v="6425"/>
    <n v="18159"/>
  </r>
  <r>
    <x v="14"/>
    <x v="5"/>
    <n v="71016"/>
    <n v="35996"/>
    <n v="35996"/>
    <n v="10700"/>
    <n v="25800"/>
    <n v="1194"/>
    <n v="14432"/>
    <n v="41462"/>
  </r>
  <r>
    <x v="14"/>
    <x v="6"/>
    <n v="159413"/>
    <n v="78907"/>
    <n v="78907"/>
    <n v="27310"/>
    <n v="65493"/>
    <n v="3848"/>
    <n v="32803"/>
    <n v="93219"/>
  </r>
  <r>
    <x v="14"/>
    <x v="7"/>
    <n v="35925"/>
    <n v="17380"/>
    <n v="17380"/>
    <n v="6175"/>
    <n v="14825"/>
    <n v="757"/>
    <n v="6902"/>
    <n v="19594"/>
  </r>
  <r>
    <x v="14"/>
    <x v="8"/>
    <n v="76787"/>
    <n v="35147"/>
    <n v="35147"/>
    <n v="14265"/>
    <n v="35823"/>
    <n v="2055"/>
    <n v="17926"/>
    <n v="47235"/>
  </r>
  <r>
    <x v="14"/>
    <x v="9"/>
    <n v="125464"/>
    <n v="65269"/>
    <n v="65269"/>
    <n v="16628"/>
    <n v="44032"/>
    <n v="2409"/>
    <n v="27801"/>
    <n v="72803"/>
  </r>
  <r>
    <x v="14"/>
    <x v="10"/>
    <n v="2185"/>
    <n v="1263"/>
    <n v="1263"/>
    <n v="417"/>
    <n v="827"/>
    <n v="55"/>
    <n v="708"/>
    <n v="2480"/>
  </r>
  <r>
    <x v="14"/>
    <x v="11"/>
    <n v="689067"/>
    <n v="334176"/>
    <n v="334176"/>
    <n v="116693"/>
    <n v="277157"/>
    <n v="15233"/>
    <n v="145768"/>
    <n v="390253"/>
  </r>
  <r>
    <x v="14"/>
    <x v="12"/>
    <n v="1466"/>
    <n v="472"/>
    <n v="472"/>
    <n v="359"/>
    <n v="890"/>
    <n v="39"/>
    <n v="289"/>
    <n v="864"/>
  </r>
  <r>
    <x v="14"/>
    <x v="13"/>
    <n v="55422"/>
    <n v="27770"/>
    <n v="27770"/>
    <n v="9147"/>
    <n v="21203"/>
    <n v="1042"/>
    <n v="11742"/>
    <n v="30115"/>
  </r>
  <r>
    <x v="14"/>
    <x v="14"/>
    <n v="2183"/>
    <n v="851"/>
    <n v="851"/>
    <n v="600"/>
    <n v="1363"/>
    <n v="90"/>
    <n v="294"/>
    <n v="1121"/>
  </r>
  <r>
    <x v="15"/>
    <x v="0"/>
    <n v="44809"/>
    <n v="22323"/>
    <n v="19370"/>
    <n v="8409"/>
    <n v="18254"/>
    <n v="908"/>
    <n v="8859"/>
    <n v="22279"/>
  </r>
  <r>
    <x v="15"/>
    <x v="1"/>
    <n v="14409"/>
    <n v="8142"/>
    <n v="6679"/>
    <n v="2261"/>
    <n v="6309"/>
    <n v="227"/>
    <n v="3331"/>
    <n v="8667"/>
  </r>
  <r>
    <x v="15"/>
    <x v="2"/>
    <n v="14192"/>
    <n v="8326"/>
    <n v="6989"/>
    <n v="2891"/>
    <n v="6063"/>
    <n v="302"/>
    <n v="3237"/>
    <n v="8836"/>
  </r>
  <r>
    <x v="15"/>
    <x v="3"/>
    <n v="46361"/>
    <n v="23849"/>
    <n v="20179"/>
    <n v="8002"/>
    <n v="18259"/>
    <n v="873"/>
    <n v="10015"/>
    <n v="24910"/>
  </r>
  <r>
    <x v="15"/>
    <x v="4"/>
    <n v="35981"/>
    <n v="19719"/>
    <n v="16698"/>
    <n v="6943"/>
    <n v="15318"/>
    <n v="880"/>
    <n v="6562"/>
    <n v="19760"/>
  </r>
  <r>
    <x v="15"/>
    <x v="5"/>
    <n v="69532"/>
    <n v="43054"/>
    <n v="35827"/>
    <n v="10295"/>
    <n v="24862"/>
    <n v="1209"/>
    <n v="14023"/>
    <n v="43305"/>
  </r>
  <r>
    <x v="15"/>
    <x v="6"/>
    <n v="144489"/>
    <n v="82649"/>
    <n v="71309"/>
    <n v="24546"/>
    <n v="59368"/>
    <n v="3577"/>
    <n v="31658"/>
    <n v="90251"/>
  </r>
  <r>
    <x v="15"/>
    <x v="7"/>
    <n v="33499"/>
    <n v="19526"/>
    <n v="16271"/>
    <n v="5814"/>
    <n v="14574"/>
    <n v="798"/>
    <n v="7426"/>
    <n v="19087"/>
  </r>
  <r>
    <x v="15"/>
    <x v="8"/>
    <n v="71198"/>
    <n v="38671"/>
    <n v="32767"/>
    <n v="12690"/>
    <n v="31987"/>
    <n v="1841"/>
    <n v="16824"/>
    <n v="45524"/>
  </r>
  <r>
    <x v="15"/>
    <x v="9"/>
    <n v="116829"/>
    <n v="69940"/>
    <n v="59012"/>
    <n v="15754"/>
    <n v="41429"/>
    <n v="2093"/>
    <n v="26734"/>
    <n v="71929"/>
  </r>
  <r>
    <x v="15"/>
    <x v="10"/>
    <n v="2108"/>
    <n v="1254"/>
    <n v="1172"/>
    <n v="437"/>
    <n v="1317"/>
    <n v="74"/>
    <n v="731"/>
    <n v="2540"/>
  </r>
  <r>
    <x v="15"/>
    <x v="11"/>
    <n v="646248"/>
    <n v="366204"/>
    <n v="311206"/>
    <n v="107598"/>
    <n v="258336"/>
    <n v="13772"/>
    <n v="140506"/>
    <n v="386721"/>
  </r>
  <r>
    <x v="15"/>
    <x v="12"/>
    <n v="1519"/>
    <n v="425"/>
    <n v="379"/>
    <n v="320"/>
    <n v="652"/>
    <n v="32"/>
    <n v="245"/>
    <n v="700"/>
  </r>
  <r>
    <x v="15"/>
    <x v="13"/>
    <n v="49357"/>
    <n v="27545"/>
    <n v="23802"/>
    <n v="8688"/>
    <n v="18767"/>
    <n v="870"/>
    <n v="10550"/>
    <n v="27790"/>
  </r>
  <r>
    <x v="15"/>
    <x v="14"/>
    <n v="1965"/>
    <n v="781"/>
    <n v="752"/>
    <n v="548"/>
    <n v="1177"/>
    <n v="88"/>
    <n v="311"/>
    <n v="1143"/>
  </r>
  <r>
    <x v="16"/>
    <x v="0"/>
    <n v="65178"/>
    <n v="43799"/>
    <n v="34275"/>
    <n v="13620"/>
    <n v="33133"/>
    <n v="1596"/>
    <n v="19578"/>
    <n v="42979"/>
  </r>
  <r>
    <x v="16"/>
    <x v="1"/>
    <n v="17696"/>
    <n v="12019"/>
    <n v="9037"/>
    <n v="2631"/>
    <n v="8661"/>
    <n v="343"/>
    <n v="5791"/>
    <n v="11051"/>
  </r>
  <r>
    <x v="16"/>
    <x v="2"/>
    <n v="20560"/>
    <n v="14152"/>
    <n v="10960"/>
    <n v="4308"/>
    <n v="9842"/>
    <n v="511"/>
    <n v="5521"/>
    <n v="15401"/>
  </r>
  <r>
    <x v="16"/>
    <x v="3"/>
    <n v="64615"/>
    <n v="42207"/>
    <n v="32021"/>
    <n v="10500"/>
    <n v="29009"/>
    <n v="1339"/>
    <n v="18905"/>
    <n v="42037"/>
  </r>
  <r>
    <x v="16"/>
    <x v="4"/>
    <n v="59730"/>
    <n v="41801"/>
    <n v="31774"/>
    <n v="9442"/>
    <n v="28877"/>
    <n v="1522"/>
    <n v="16660"/>
    <n v="36960"/>
  </r>
  <r>
    <x v="16"/>
    <x v="5"/>
    <n v="103961"/>
    <n v="76303"/>
    <n v="56005"/>
    <n v="14211"/>
    <n v="39837"/>
    <n v="1838"/>
    <n v="29495"/>
    <n v="69667"/>
  </r>
  <r>
    <x v="16"/>
    <x v="6"/>
    <n v="235474"/>
    <n v="169854"/>
    <n v="130829"/>
    <n v="40043"/>
    <n v="117078"/>
    <n v="6727"/>
    <n v="72943"/>
    <n v="176285"/>
  </r>
  <r>
    <x v="16"/>
    <x v="7"/>
    <n v="44037"/>
    <n v="31051"/>
    <n v="22591"/>
    <n v="7278"/>
    <n v="20338"/>
    <n v="912"/>
    <n v="13278"/>
    <n v="26502"/>
  </r>
  <r>
    <x v="16"/>
    <x v="8"/>
    <n v="116856"/>
    <n v="81352"/>
    <n v="61114"/>
    <n v="21285"/>
    <n v="63035"/>
    <n v="3673"/>
    <n v="37209"/>
    <n v="91381"/>
  </r>
  <r>
    <x v="16"/>
    <x v="9"/>
    <n v="170217"/>
    <n v="125208"/>
    <n v="94751"/>
    <n v="21637"/>
    <n v="68609"/>
    <n v="3651"/>
    <n v="58594"/>
    <n v="120607"/>
  </r>
  <r>
    <x v="16"/>
    <x v="10"/>
    <n v="2027"/>
    <n v="1292"/>
    <n v="1034"/>
    <n v="730"/>
    <n v="1415"/>
    <n v="78"/>
    <n v="786"/>
    <n v="2425"/>
  </r>
  <r>
    <x v="16"/>
    <x v="11"/>
    <n v="989799"/>
    <n v="701653"/>
    <n v="532582"/>
    <n v="159746"/>
    <n v="457480"/>
    <n v="23818"/>
    <n v="303447"/>
    <n v="695290"/>
  </r>
  <r>
    <x v="16"/>
    <x v="12"/>
    <n v="2495"/>
    <n v="1064"/>
    <n v="817"/>
    <n v="435"/>
    <n v="1164"/>
    <n v="50"/>
    <n v="486"/>
    <n v="1211"/>
  </r>
  <r>
    <x v="16"/>
    <x v="13"/>
    <n v="84527"/>
    <n v="60306"/>
    <n v="46325"/>
    <n v="13058"/>
    <n v="35062"/>
    <n v="1502"/>
    <n v="23568"/>
    <n v="57351"/>
  </r>
  <r>
    <x v="16"/>
    <x v="14"/>
    <n v="2426"/>
    <n v="1245"/>
    <n v="1049"/>
    <n v="568"/>
    <n v="1420"/>
    <n v="76"/>
    <n v="633"/>
    <n v="1433"/>
  </r>
  <r>
    <x v="17"/>
    <x v="0"/>
    <n v="61743"/>
    <n v="43789"/>
    <n v="33816"/>
    <n v="11448"/>
    <n v="31306"/>
    <n v="1498"/>
    <n v="20712"/>
    <n v="42840"/>
  </r>
  <r>
    <x v="17"/>
    <x v="1"/>
    <n v="16674"/>
    <n v="11455"/>
    <n v="8723"/>
    <n v="2300"/>
    <n v="7870"/>
    <n v="301"/>
    <n v="5879"/>
    <n v="9652"/>
  </r>
  <r>
    <x v="17"/>
    <x v="2"/>
    <n v="16268"/>
    <n v="10692"/>
    <n v="7949"/>
    <n v="3452"/>
    <n v="7700"/>
    <n v="343"/>
    <n v="4856"/>
    <n v="10900"/>
  </r>
  <r>
    <x v="17"/>
    <x v="3"/>
    <n v="58956"/>
    <n v="38412"/>
    <n v="28958"/>
    <n v="9982"/>
    <n v="25479"/>
    <n v="1110"/>
    <n v="17791"/>
    <n v="36569"/>
  </r>
  <r>
    <x v="17"/>
    <x v="4"/>
    <n v="56852"/>
    <n v="40425"/>
    <n v="31015"/>
    <n v="9106"/>
    <n v="27890"/>
    <n v="1370"/>
    <n v="17188"/>
    <n v="35329"/>
  </r>
  <r>
    <x v="17"/>
    <x v="5"/>
    <n v="93389"/>
    <n v="66922"/>
    <n v="48416"/>
    <n v="12211"/>
    <n v="34332"/>
    <n v="1609"/>
    <n v="27947"/>
    <n v="56135"/>
  </r>
  <r>
    <x v="17"/>
    <x v="6"/>
    <n v="207749"/>
    <n v="149634"/>
    <n v="114258"/>
    <n v="33677"/>
    <n v="105780"/>
    <n v="5715"/>
    <n v="72000"/>
    <n v="147311"/>
  </r>
  <r>
    <x v="17"/>
    <x v="7"/>
    <n v="42609"/>
    <n v="30136"/>
    <n v="21626"/>
    <n v="7053"/>
    <n v="20185"/>
    <n v="902"/>
    <n v="13625"/>
    <n v="26051"/>
  </r>
  <r>
    <x v="17"/>
    <x v="8"/>
    <n v="104322"/>
    <n v="73266"/>
    <n v="55175"/>
    <n v="18084"/>
    <n v="58185"/>
    <n v="2973"/>
    <n v="37057"/>
    <n v="79372"/>
  </r>
  <r>
    <x v="17"/>
    <x v="9"/>
    <n v="153321"/>
    <n v="112942"/>
    <n v="84660"/>
    <n v="18133"/>
    <n v="58608"/>
    <n v="2839"/>
    <n v="56836"/>
    <n v="102093"/>
  </r>
  <r>
    <x v="17"/>
    <x v="10"/>
    <n v="1771"/>
    <n v="1181"/>
    <n v="846"/>
    <n v="460"/>
    <n v="965"/>
    <n v="50"/>
    <n v="622"/>
    <n v="1931"/>
  </r>
  <r>
    <x v="17"/>
    <x v="11"/>
    <n v="894904"/>
    <n v="636175"/>
    <n v="479633"/>
    <n v="138351"/>
    <n v="413351"/>
    <n v="20062"/>
    <n v="299791"/>
    <n v="599824"/>
  </r>
  <r>
    <x v="17"/>
    <x v="12"/>
    <n v="2266"/>
    <n v="1008"/>
    <n v="733"/>
    <n v="336"/>
    <n v="967"/>
    <n v="47"/>
    <n v="497"/>
    <n v="1196"/>
  </r>
  <r>
    <x v="17"/>
    <x v="13"/>
    <n v="76397"/>
    <n v="54924"/>
    <n v="42310"/>
    <n v="11437"/>
    <n v="32408"/>
    <n v="1227"/>
    <n v="23929"/>
    <n v="48691"/>
  </r>
  <r>
    <x v="17"/>
    <x v="14"/>
    <n v="2587"/>
    <n v="1389"/>
    <n v="1148"/>
    <n v="672"/>
    <n v="1676"/>
    <n v="78"/>
    <n v="852"/>
    <n v="1754"/>
  </r>
  <r>
    <x v="18"/>
    <x v="0"/>
    <n v="66145"/>
    <n v="47178"/>
    <n v="37090"/>
    <n v="12743"/>
    <n v="32348"/>
    <n v="1466"/>
    <n v="23537"/>
    <n v="42624"/>
  </r>
  <r>
    <x v="18"/>
    <x v="1"/>
    <n v="20987"/>
    <n v="15235"/>
    <n v="11825"/>
    <n v="2514"/>
    <n v="9182"/>
    <n v="295"/>
    <n v="7909"/>
    <n v="14371"/>
  </r>
  <r>
    <x v="18"/>
    <x v="2"/>
    <n v="15781"/>
    <n v="11025"/>
    <n v="8148"/>
    <n v="3226"/>
    <n v="7265"/>
    <n v="320"/>
    <n v="4709"/>
    <n v="9343"/>
  </r>
  <r>
    <x v="18"/>
    <x v="3"/>
    <n v="58663"/>
    <n v="38933"/>
    <n v="29574"/>
    <n v="9601"/>
    <n v="24791"/>
    <n v="997"/>
    <n v="18898"/>
    <n v="32721"/>
  </r>
  <r>
    <x v="18"/>
    <x v="4"/>
    <n v="56415"/>
    <n v="40985"/>
    <n v="31469"/>
    <n v="8091"/>
    <n v="26189"/>
    <n v="1168"/>
    <n v="17530"/>
    <n v="31240"/>
  </r>
  <r>
    <x v="18"/>
    <x v="5"/>
    <n v="90489"/>
    <n v="65516"/>
    <n v="47306"/>
    <n v="12334"/>
    <n v="34843"/>
    <n v="1539"/>
    <n v="28771"/>
    <n v="50115"/>
  </r>
  <r>
    <x v="18"/>
    <x v="6"/>
    <n v="214416"/>
    <n v="157189"/>
    <n v="120461"/>
    <n v="34260"/>
    <n v="103473"/>
    <n v="5517"/>
    <n v="75959"/>
    <n v="138208"/>
  </r>
  <r>
    <x v="18"/>
    <x v="7"/>
    <n v="41326"/>
    <n v="29303"/>
    <n v="21165"/>
    <n v="6837"/>
    <n v="19388"/>
    <n v="885"/>
    <n v="13462"/>
    <n v="24605"/>
  </r>
  <r>
    <x v="18"/>
    <x v="8"/>
    <n v="110405"/>
    <n v="79701"/>
    <n v="60608"/>
    <n v="18536"/>
    <n v="61264"/>
    <n v="2887"/>
    <n v="40967"/>
    <n v="78203"/>
  </r>
  <r>
    <x v="18"/>
    <x v="9"/>
    <n v="163960"/>
    <n v="123057"/>
    <n v="92350"/>
    <n v="19494"/>
    <n v="62753"/>
    <n v="3080"/>
    <n v="63206"/>
    <n v="99098"/>
  </r>
  <r>
    <x v="18"/>
    <x v="10"/>
    <n v="1730"/>
    <n v="1181"/>
    <n v="915"/>
    <n v="409"/>
    <n v="1099"/>
    <n v="62"/>
    <n v="699"/>
    <n v="1884"/>
  </r>
  <r>
    <x v="18"/>
    <x v="11"/>
    <n v="920299"/>
    <n v="666990"/>
    <n v="505923"/>
    <n v="139800"/>
    <n v="416829"/>
    <n v="19498"/>
    <n v="321902"/>
    <n v="569761"/>
  </r>
  <r>
    <x v="18"/>
    <x v="12"/>
    <n v="2058"/>
    <n v="1161"/>
    <n v="881"/>
    <n v="298"/>
    <n v="782"/>
    <n v="28"/>
    <n v="523"/>
    <n v="1094"/>
  </r>
  <r>
    <x v="18"/>
    <x v="13"/>
    <n v="74933"/>
    <n v="54745"/>
    <n v="42717"/>
    <n v="10715"/>
    <n v="31433"/>
    <n v="1184"/>
    <n v="24604"/>
    <n v="44379"/>
  </r>
  <r>
    <x v="18"/>
    <x v="14"/>
    <n v="2991"/>
    <n v="1781"/>
    <n v="1414"/>
    <n v="742"/>
    <n v="2019"/>
    <n v="70"/>
    <n v="1128"/>
    <n v="1876"/>
  </r>
  <r>
    <x v="19"/>
    <x v="0"/>
    <n v="68986"/>
    <n v="51064"/>
    <n v="40032"/>
    <n v="12488"/>
    <n v="31799"/>
    <n v="1523"/>
    <n v="25118"/>
    <n v="41465"/>
  </r>
  <r>
    <x v="19"/>
    <x v="1"/>
    <n v="18670"/>
    <n v="13477"/>
    <n v="10080"/>
    <n v="2588"/>
    <n v="7851"/>
    <n v="310"/>
    <n v="7301"/>
    <n v="11448"/>
  </r>
  <r>
    <x v="19"/>
    <x v="2"/>
    <n v="16621"/>
    <n v="11879"/>
    <n v="8215"/>
    <n v="3408"/>
    <n v="8602"/>
    <n v="381"/>
    <n v="4950"/>
    <n v="10382"/>
  </r>
  <r>
    <x v="19"/>
    <x v="3"/>
    <n v="64886"/>
    <n v="44731"/>
    <n v="33817"/>
    <n v="9598"/>
    <n v="25454"/>
    <n v="1075"/>
    <n v="21611"/>
    <n v="35121"/>
  </r>
  <r>
    <x v="19"/>
    <x v="4"/>
    <n v="61472"/>
    <n v="45578"/>
    <n v="35019"/>
    <n v="8010"/>
    <n v="24499"/>
    <n v="1230"/>
    <n v="19484"/>
    <n v="31722"/>
  </r>
  <r>
    <x v="19"/>
    <x v="5"/>
    <n v="100852"/>
    <n v="76225"/>
    <n v="54849"/>
    <n v="12336"/>
    <n v="36637"/>
    <n v="1672"/>
    <n v="33569"/>
    <n v="53997"/>
  </r>
  <r>
    <x v="19"/>
    <x v="6"/>
    <n v="226865"/>
    <n v="170036"/>
    <n v="129449"/>
    <n v="34053"/>
    <n v="104944"/>
    <n v="5702"/>
    <n v="83041"/>
    <n v="140097"/>
  </r>
  <r>
    <x v="19"/>
    <x v="7"/>
    <n v="41444"/>
    <n v="29346"/>
    <n v="21313"/>
    <n v="6599"/>
    <n v="18653"/>
    <n v="867"/>
    <n v="13368"/>
    <n v="24158"/>
  </r>
  <r>
    <x v="19"/>
    <x v="8"/>
    <n v="113895"/>
    <n v="82754"/>
    <n v="62378"/>
    <n v="18256"/>
    <n v="59329"/>
    <n v="2909"/>
    <n v="42519"/>
    <n v="76692"/>
  </r>
  <r>
    <x v="19"/>
    <x v="9"/>
    <n v="165432"/>
    <n v="126525"/>
    <n v="94928"/>
    <n v="18449"/>
    <n v="60310"/>
    <n v="3069"/>
    <n v="65627"/>
    <n v="93799"/>
  </r>
  <r>
    <x v="19"/>
    <x v="10"/>
    <n v="1858"/>
    <n v="1208"/>
    <n v="925"/>
    <n v="520"/>
    <n v="1162"/>
    <n v="73"/>
    <n v="678"/>
    <n v="1823"/>
  </r>
  <r>
    <x v="19"/>
    <x v="11"/>
    <n v="964449"/>
    <n v="713949"/>
    <n v="538055"/>
    <n v="138112"/>
    <n v="412915"/>
    <n v="20176"/>
    <n v="344686"/>
    <n v="566568"/>
  </r>
  <r>
    <x v="19"/>
    <x v="12"/>
    <n v="1597"/>
    <n v="744"/>
    <n v="511"/>
    <n v="309"/>
    <n v="618"/>
    <n v="46"/>
    <n v="312"/>
    <n v="908"/>
  </r>
  <r>
    <x v="19"/>
    <x v="13"/>
    <n v="79134"/>
    <n v="58899"/>
    <n v="45396"/>
    <n v="10908"/>
    <n v="31402"/>
    <n v="1244"/>
    <n v="26168"/>
    <n v="43274"/>
  </r>
  <r>
    <x v="19"/>
    <x v="14"/>
    <n v="2737"/>
    <n v="1483"/>
    <n v="1143"/>
    <n v="590"/>
    <n v="1655"/>
    <n v="75"/>
    <n v="940"/>
    <n v="168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0">
  <r>
    <x v="0"/>
    <x v="0"/>
    <n v="104853"/>
    <n v="64122"/>
    <n v="64122"/>
    <n v="11636"/>
    <n v="40867"/>
    <n v="2189"/>
    <n v="41655"/>
  </r>
  <r>
    <x v="0"/>
    <x v="1"/>
    <n v="29985"/>
    <n v="16882"/>
    <n v="16882"/>
    <n v="2236"/>
    <n v="10480"/>
    <n v="423"/>
    <n v="12455"/>
  </r>
  <r>
    <x v="0"/>
    <x v="2"/>
    <n v="36953"/>
    <n v="22978"/>
    <n v="22978"/>
    <n v="3925"/>
    <n v="13449"/>
    <n v="741"/>
    <n v="14466"/>
  </r>
  <r>
    <x v="0"/>
    <x v="3"/>
    <n v="94930"/>
    <n v="56523"/>
    <n v="56523"/>
    <n v="8904"/>
    <n v="33257"/>
    <n v="1716"/>
    <n v="35157"/>
  </r>
  <r>
    <x v="0"/>
    <x v="4"/>
    <n v="85822"/>
    <n v="51927"/>
    <n v="51927"/>
    <n v="7655"/>
    <n v="30935"/>
    <n v="1891"/>
    <n v="35405"/>
  </r>
  <r>
    <x v="0"/>
    <x v="5"/>
    <n v="130486"/>
    <n v="78694"/>
    <n v="78694"/>
    <n v="11625"/>
    <n v="45508"/>
    <n v="2362"/>
    <n v="50268"/>
  </r>
  <r>
    <x v="0"/>
    <x v="6"/>
    <n v="310086"/>
    <n v="183374"/>
    <n v="183374"/>
    <n v="34860"/>
    <n v="134502"/>
    <n v="8762"/>
    <n v="139386"/>
  </r>
  <r>
    <x v="0"/>
    <x v="7"/>
    <n v="67511"/>
    <n v="39491"/>
    <n v="39491"/>
    <n v="6677"/>
    <n v="30196"/>
    <n v="1566"/>
    <n v="27964"/>
  </r>
  <r>
    <x v="0"/>
    <x v="8"/>
    <n v="163593"/>
    <n v="95793"/>
    <n v="95793"/>
    <n v="18098"/>
    <n v="76117"/>
    <n v="4625"/>
    <n v="72258"/>
  </r>
  <r>
    <x v="0"/>
    <x v="9"/>
    <n v="239387"/>
    <n v="147645"/>
    <n v="147645"/>
    <n v="20436"/>
    <n v="82769"/>
    <n v="4867"/>
    <n v="109347"/>
  </r>
  <r>
    <x v="0"/>
    <x v="10"/>
    <n v="5054"/>
    <n v="3047"/>
    <n v="3047"/>
    <n v="481"/>
    <n v="1711"/>
    <n v="103"/>
    <n v="2562"/>
  </r>
  <r>
    <x v="0"/>
    <x v="11"/>
    <n v="1396006"/>
    <n v="837509"/>
    <n v="837509"/>
    <n v="138417"/>
    <n v="547804"/>
    <n v="31732"/>
    <n v="590429"/>
  </r>
  <r>
    <x v="0"/>
    <x v="12"/>
    <n v="4365"/>
    <n v="2079"/>
    <n v="2079"/>
    <n v="395"/>
    <n v="2124"/>
    <n v="135"/>
    <n v="1579"/>
  </r>
  <r>
    <x v="0"/>
    <x v="13"/>
    <n v="119207"/>
    <n v="73146"/>
    <n v="73146"/>
    <n v="10884"/>
    <n v="43632"/>
    <n v="2171"/>
    <n v="46726"/>
  </r>
  <r>
    <x v="0"/>
    <x v="14"/>
    <n v="3774"/>
    <n v="1808"/>
    <n v="1808"/>
    <n v="605"/>
    <n v="2257"/>
    <n v="181"/>
    <n v="1201"/>
  </r>
  <r>
    <x v="1"/>
    <x v="0"/>
    <n v="101963"/>
    <n v="61189"/>
    <n v="61189"/>
    <n v="11085"/>
    <n v="38857"/>
    <n v="2115"/>
    <n v="40354"/>
  </r>
  <r>
    <x v="1"/>
    <x v="1"/>
    <n v="28540"/>
    <n v="15843"/>
    <n v="15843"/>
    <n v="2238"/>
    <n v="9233"/>
    <n v="403"/>
    <n v="11123"/>
  </r>
  <r>
    <x v="1"/>
    <x v="2"/>
    <n v="36888"/>
    <n v="22784"/>
    <n v="22784"/>
    <n v="3900"/>
    <n v="13983"/>
    <n v="704"/>
    <n v="14226"/>
  </r>
  <r>
    <x v="1"/>
    <x v="3"/>
    <n v="93592"/>
    <n v="54397"/>
    <n v="54397"/>
    <n v="9706"/>
    <n v="32135"/>
    <n v="1489"/>
    <n v="34615"/>
  </r>
  <r>
    <x v="1"/>
    <x v="4"/>
    <n v="84200"/>
    <n v="50521"/>
    <n v="50521"/>
    <n v="7519"/>
    <n v="29482"/>
    <n v="1907"/>
    <n v="34677"/>
  </r>
  <r>
    <x v="1"/>
    <x v="5"/>
    <n v="130449"/>
    <n v="78320"/>
    <n v="78320"/>
    <n v="11595"/>
    <n v="45243"/>
    <n v="2256"/>
    <n v="51038"/>
  </r>
  <r>
    <x v="1"/>
    <x v="6"/>
    <n v="305109"/>
    <n v="178543"/>
    <n v="178543"/>
    <n v="34973"/>
    <n v="126431"/>
    <n v="8319"/>
    <n v="135128"/>
  </r>
  <r>
    <x v="1"/>
    <x v="7"/>
    <n v="73019"/>
    <n v="41394"/>
    <n v="41394"/>
    <n v="7572"/>
    <n v="33383"/>
    <n v="1669"/>
    <n v="28758"/>
  </r>
  <r>
    <x v="1"/>
    <x v="8"/>
    <n v="160181"/>
    <n v="91832"/>
    <n v="91832"/>
    <n v="17805"/>
    <n v="73249"/>
    <n v="4318"/>
    <n v="70046"/>
  </r>
  <r>
    <x v="1"/>
    <x v="9"/>
    <n v="241037"/>
    <n v="145653"/>
    <n v="145653"/>
    <n v="19671"/>
    <n v="79360"/>
    <n v="4282"/>
    <n v="107080"/>
  </r>
  <r>
    <x v="1"/>
    <x v="10"/>
    <n v="4634"/>
    <n v="2909"/>
    <n v="2909"/>
    <n v="405"/>
    <n v="1724"/>
    <n v="111"/>
    <n v="2485"/>
  </r>
  <r>
    <x v="1"/>
    <x v="11"/>
    <n v="1382468"/>
    <n v="817207"/>
    <n v="817207"/>
    <n v="138233"/>
    <n v="528920"/>
    <n v="29912"/>
    <n v="577115"/>
  </r>
  <r>
    <x v="1"/>
    <x v="12"/>
    <n v="3995"/>
    <n v="2222"/>
    <n v="2222"/>
    <n v="463"/>
    <n v="1801"/>
    <n v="128"/>
    <n v="1645"/>
  </r>
  <r>
    <x v="1"/>
    <x v="13"/>
    <n v="114651"/>
    <n v="69576"/>
    <n v="69576"/>
    <n v="10623"/>
    <n v="41638"/>
    <n v="2038"/>
    <n v="44596"/>
  </r>
  <r>
    <x v="1"/>
    <x v="14"/>
    <n v="4210"/>
    <n v="2024"/>
    <n v="2024"/>
    <n v="678"/>
    <n v="2401"/>
    <n v="173"/>
    <n v="1344"/>
  </r>
  <r>
    <x v="2"/>
    <x v="0"/>
    <n v="94747"/>
    <n v="57688"/>
    <n v="57688"/>
    <n v="9601"/>
    <n v="36287"/>
    <n v="1934"/>
    <n v="37887"/>
  </r>
  <r>
    <x v="2"/>
    <x v="1"/>
    <n v="27452"/>
    <n v="15501"/>
    <n v="15501"/>
    <n v="2294"/>
    <n v="8972"/>
    <n v="404"/>
    <n v="11008"/>
  </r>
  <r>
    <x v="2"/>
    <x v="2"/>
    <n v="34862"/>
    <n v="21520"/>
    <n v="21520"/>
    <n v="3479"/>
    <n v="12962"/>
    <n v="710"/>
    <n v="13603"/>
  </r>
  <r>
    <x v="2"/>
    <x v="3"/>
    <n v="90533"/>
    <n v="52632"/>
    <n v="52632"/>
    <n v="8928"/>
    <n v="29937"/>
    <n v="1450"/>
    <n v="33145"/>
  </r>
  <r>
    <x v="2"/>
    <x v="4"/>
    <n v="78316"/>
    <n v="46759"/>
    <n v="46759"/>
    <n v="6922"/>
    <n v="27478"/>
    <n v="1746"/>
    <n v="32266"/>
  </r>
  <r>
    <x v="2"/>
    <x v="5"/>
    <n v="124954"/>
    <n v="74579"/>
    <n v="74579"/>
    <n v="11136"/>
    <n v="42541"/>
    <n v="2202"/>
    <n v="47879"/>
  </r>
  <r>
    <x v="2"/>
    <x v="6"/>
    <n v="301085"/>
    <n v="179430"/>
    <n v="179430"/>
    <n v="34457"/>
    <n v="123270"/>
    <n v="8191"/>
    <n v="129821"/>
  </r>
  <r>
    <x v="2"/>
    <x v="7"/>
    <n v="62693"/>
    <n v="35698"/>
    <n v="35698"/>
    <n v="5757"/>
    <n v="25963"/>
    <n v="1398"/>
    <n v="25295"/>
  </r>
  <r>
    <x v="2"/>
    <x v="8"/>
    <n v="152105"/>
    <n v="88276"/>
    <n v="88276"/>
    <n v="16564"/>
    <n v="70053"/>
    <n v="4296"/>
    <n v="66339"/>
  </r>
  <r>
    <x v="2"/>
    <x v="9"/>
    <n v="226557"/>
    <n v="139752"/>
    <n v="139752"/>
    <n v="18616"/>
    <n v="74953"/>
    <n v="4327"/>
    <n v="102080"/>
  </r>
  <r>
    <x v="2"/>
    <x v="10"/>
    <n v="4874"/>
    <n v="2970"/>
    <n v="2970"/>
    <n v="419"/>
    <n v="1888"/>
    <n v="134"/>
    <n v="2495"/>
  </r>
  <r>
    <x v="2"/>
    <x v="11"/>
    <n v="1316865"/>
    <n v="786492"/>
    <n v="786492"/>
    <n v="128818"/>
    <n v="496447"/>
    <n v="28929"/>
    <n v="548035"/>
  </r>
  <r>
    <x v="2"/>
    <x v="12"/>
    <n v="3658"/>
    <n v="1998"/>
    <n v="1998"/>
    <n v="382"/>
    <n v="1607"/>
    <n v="131"/>
    <n v="1534"/>
  </r>
  <r>
    <x v="2"/>
    <x v="13"/>
    <n v="111796"/>
    <n v="68057"/>
    <n v="68057"/>
    <n v="9746"/>
    <n v="38538"/>
    <n v="1883"/>
    <n v="43534"/>
  </r>
  <r>
    <x v="2"/>
    <x v="14"/>
    <n v="3233"/>
    <n v="1632"/>
    <n v="1632"/>
    <n v="517"/>
    <n v="1998"/>
    <n v="123"/>
    <n v="1149"/>
  </r>
  <r>
    <x v="3"/>
    <x v="0"/>
    <n v="109347"/>
    <n v="66468"/>
    <n v="66468"/>
    <n v="11918"/>
    <n v="42542"/>
    <n v="2181"/>
    <n v="43038"/>
  </r>
  <r>
    <x v="3"/>
    <x v="1"/>
    <n v="31147"/>
    <n v="17760"/>
    <n v="17760"/>
    <n v="2628"/>
    <n v="10067"/>
    <n v="478"/>
    <n v="12637"/>
  </r>
  <r>
    <x v="3"/>
    <x v="2"/>
    <n v="38903"/>
    <n v="24291"/>
    <n v="24291"/>
    <n v="4258"/>
    <n v="14310"/>
    <n v="816"/>
    <n v="15276"/>
  </r>
  <r>
    <x v="3"/>
    <x v="3"/>
    <n v="98269"/>
    <n v="57792"/>
    <n v="57792"/>
    <n v="9605"/>
    <n v="32864"/>
    <n v="1624"/>
    <n v="36578"/>
  </r>
  <r>
    <x v="3"/>
    <x v="4"/>
    <n v="89053"/>
    <n v="53376"/>
    <n v="53376"/>
    <n v="7544"/>
    <n v="30546"/>
    <n v="1998"/>
    <n v="37051"/>
  </r>
  <r>
    <x v="3"/>
    <x v="5"/>
    <n v="139765"/>
    <n v="83985"/>
    <n v="83985"/>
    <n v="12408"/>
    <n v="46499"/>
    <n v="2382"/>
    <n v="54073"/>
  </r>
  <r>
    <x v="3"/>
    <x v="6"/>
    <n v="326699"/>
    <n v="192282"/>
    <n v="192282"/>
    <n v="36578"/>
    <n v="133927"/>
    <n v="8984"/>
    <n v="145316"/>
  </r>
  <r>
    <x v="3"/>
    <x v="7"/>
    <n v="70757"/>
    <n v="40884"/>
    <n v="40884"/>
    <n v="6319"/>
    <n v="28538"/>
    <n v="1433"/>
    <n v="28137"/>
  </r>
  <r>
    <x v="3"/>
    <x v="8"/>
    <n v="171771"/>
    <n v="98764"/>
    <n v="98764"/>
    <n v="18044"/>
    <n v="77494"/>
    <n v="4799"/>
    <n v="75048"/>
  </r>
  <r>
    <x v="3"/>
    <x v="9"/>
    <n v="250516"/>
    <n v="154250"/>
    <n v="154250"/>
    <n v="20908"/>
    <n v="81679"/>
    <n v="4740"/>
    <n v="114923"/>
  </r>
  <r>
    <x v="3"/>
    <x v="10"/>
    <n v="5125"/>
    <n v="3213"/>
    <n v="3213"/>
    <n v="488"/>
    <n v="1752"/>
    <n v="125"/>
    <n v="2611"/>
  </r>
  <r>
    <x v="3"/>
    <x v="11"/>
    <n v="1462046"/>
    <n v="872753"/>
    <n v="872753"/>
    <n v="142274"/>
    <n v="546472"/>
    <n v="31945"/>
    <n v="615858"/>
  </r>
  <r>
    <x v="3"/>
    <x v="12"/>
    <n v="3965"/>
    <n v="2121"/>
    <n v="2121"/>
    <n v="336"/>
    <n v="1548"/>
    <n v="102"/>
    <n v="1681"/>
  </r>
  <r>
    <x v="3"/>
    <x v="13"/>
    <n v="123078"/>
    <n v="75570"/>
    <n v="75570"/>
    <n v="10525"/>
    <n v="42420"/>
    <n v="2138"/>
    <n v="48198"/>
  </r>
  <r>
    <x v="3"/>
    <x v="14"/>
    <n v="3651"/>
    <n v="1997"/>
    <n v="1997"/>
    <n v="715"/>
    <n v="2286"/>
    <n v="145"/>
    <n v="1291"/>
  </r>
  <r>
    <x v="4"/>
    <x v="0"/>
    <n v="103094"/>
    <n v="63439"/>
    <n v="63439"/>
    <n v="10846"/>
    <n v="40386"/>
    <n v="1977"/>
    <n v="41185"/>
  </r>
  <r>
    <x v="4"/>
    <x v="1"/>
    <n v="30291"/>
    <n v="17186"/>
    <n v="17186"/>
    <n v="2425"/>
    <n v="10068"/>
    <n v="486"/>
    <n v="12015"/>
  </r>
  <r>
    <x v="4"/>
    <x v="2"/>
    <n v="34153"/>
    <n v="20994"/>
    <n v="20994"/>
    <n v="3575"/>
    <n v="12232"/>
    <n v="726"/>
    <n v="13222"/>
  </r>
  <r>
    <x v="4"/>
    <x v="3"/>
    <n v="94610"/>
    <n v="55478"/>
    <n v="55478"/>
    <n v="9918"/>
    <n v="31908"/>
    <n v="1532"/>
    <n v="34335"/>
  </r>
  <r>
    <x v="4"/>
    <x v="4"/>
    <n v="83636"/>
    <n v="50203"/>
    <n v="50203"/>
    <n v="7998"/>
    <n v="28893"/>
    <n v="1778"/>
    <n v="34228"/>
  </r>
  <r>
    <x v="4"/>
    <x v="5"/>
    <n v="132822"/>
    <n v="79580"/>
    <n v="79580"/>
    <n v="11684"/>
    <n v="44187"/>
    <n v="2315"/>
    <n v="50883"/>
  </r>
  <r>
    <x v="4"/>
    <x v="6"/>
    <n v="304412"/>
    <n v="180195"/>
    <n v="180195"/>
    <n v="32782"/>
    <n v="124420"/>
    <n v="8046"/>
    <n v="135312"/>
  </r>
  <r>
    <x v="4"/>
    <x v="7"/>
    <n v="70227"/>
    <n v="40888"/>
    <n v="40888"/>
    <n v="6855"/>
    <n v="28256"/>
    <n v="1471"/>
    <n v="28007"/>
  </r>
  <r>
    <x v="4"/>
    <x v="8"/>
    <n v="163200"/>
    <n v="94910"/>
    <n v="94910"/>
    <n v="17575"/>
    <n v="74307"/>
    <n v="4339"/>
    <n v="71710"/>
  </r>
  <r>
    <x v="4"/>
    <x v="9"/>
    <n v="239184"/>
    <n v="147726"/>
    <n v="147726"/>
    <n v="19000"/>
    <n v="78567"/>
    <n v="4302"/>
    <n v="109147"/>
  </r>
  <r>
    <x v="4"/>
    <x v="10"/>
    <n v="4634"/>
    <n v="2800"/>
    <n v="2800"/>
    <n v="416"/>
    <n v="1477"/>
    <n v="82"/>
    <n v="2161"/>
  </r>
  <r>
    <x v="4"/>
    <x v="11"/>
    <n v="1386425"/>
    <n v="829911"/>
    <n v="829911"/>
    <n v="134990"/>
    <n v="520736"/>
    <n v="29285"/>
    <n v="580768"/>
  </r>
  <r>
    <x v="4"/>
    <x v="12"/>
    <n v="4072"/>
    <n v="2032"/>
    <n v="2032"/>
    <n v="394"/>
    <n v="1790"/>
    <n v="116"/>
    <n v="1511"/>
  </r>
  <r>
    <x v="4"/>
    <x v="13"/>
    <n v="118353"/>
    <n v="73004"/>
    <n v="73004"/>
    <n v="10983"/>
    <n v="42287"/>
    <n v="1987"/>
    <n v="45973"/>
  </r>
  <r>
    <x v="4"/>
    <x v="14"/>
    <n v="3737"/>
    <n v="1476"/>
    <n v="1476"/>
    <n v="539"/>
    <n v="1958"/>
    <n v="128"/>
    <n v="1079"/>
  </r>
  <r>
    <x v="5"/>
    <x v="0"/>
    <n v="101573"/>
    <n v="61452"/>
    <n v="61452"/>
    <n v="10260"/>
    <n v="38635"/>
    <n v="1923"/>
    <n v="40145"/>
  </r>
  <r>
    <x v="5"/>
    <x v="1"/>
    <n v="27650"/>
    <n v="15975"/>
    <n v="15975"/>
    <n v="2215"/>
    <n v="8873"/>
    <n v="392"/>
    <n v="11157"/>
  </r>
  <r>
    <x v="5"/>
    <x v="2"/>
    <n v="33484"/>
    <n v="21059"/>
    <n v="21059"/>
    <n v="3551"/>
    <n v="11537"/>
    <n v="600"/>
    <n v="12989"/>
  </r>
  <r>
    <x v="5"/>
    <x v="3"/>
    <n v="94831"/>
    <n v="55798"/>
    <n v="55798"/>
    <n v="9519"/>
    <n v="31558"/>
    <n v="1622"/>
    <n v="34933"/>
  </r>
  <r>
    <x v="5"/>
    <x v="4"/>
    <n v="83425"/>
    <n v="50227"/>
    <n v="50227"/>
    <n v="7179"/>
    <n v="27756"/>
    <n v="1690"/>
    <n v="33944"/>
  </r>
  <r>
    <x v="5"/>
    <x v="5"/>
    <n v="130106"/>
    <n v="77798"/>
    <n v="77798"/>
    <n v="11355"/>
    <n v="42795"/>
    <n v="2139"/>
    <n v="49897"/>
  </r>
  <r>
    <x v="5"/>
    <x v="6"/>
    <n v="307983"/>
    <n v="181447"/>
    <n v="181447"/>
    <n v="32962"/>
    <n v="123561"/>
    <n v="7725"/>
    <n v="135200"/>
  </r>
  <r>
    <x v="5"/>
    <x v="7"/>
    <n v="67632"/>
    <n v="38952"/>
    <n v="38952"/>
    <n v="6106"/>
    <n v="26344"/>
    <n v="1406"/>
    <n v="26617"/>
  </r>
  <r>
    <x v="5"/>
    <x v="8"/>
    <n v="161061"/>
    <n v="92753"/>
    <n v="92753"/>
    <n v="16790"/>
    <n v="70787"/>
    <n v="4092"/>
    <n v="70339"/>
  </r>
  <r>
    <x v="5"/>
    <x v="9"/>
    <n v="234233"/>
    <n v="143836"/>
    <n v="143836"/>
    <n v="18153"/>
    <n v="75004"/>
    <n v="4044"/>
    <n v="106949"/>
  </r>
  <r>
    <x v="5"/>
    <x v="10"/>
    <n v="5345"/>
    <n v="3382"/>
    <n v="3382"/>
    <n v="417"/>
    <n v="1465"/>
    <n v="85"/>
    <n v="2735"/>
  </r>
  <r>
    <x v="5"/>
    <x v="11"/>
    <n v="1369521"/>
    <n v="816604"/>
    <n v="816604"/>
    <n v="129629"/>
    <n v="500698"/>
    <n v="27865"/>
    <n v="572072"/>
  </r>
  <r>
    <x v="5"/>
    <x v="12"/>
    <n v="3802"/>
    <n v="1999"/>
    <n v="1999"/>
    <n v="374"/>
    <n v="1465"/>
    <n v="107"/>
    <n v="1377"/>
  </r>
  <r>
    <x v="5"/>
    <x v="13"/>
    <n v="113763"/>
    <n v="69747"/>
    <n v="69747"/>
    <n v="10095"/>
    <n v="38148"/>
    <n v="1890"/>
    <n v="44017"/>
  </r>
  <r>
    <x v="5"/>
    <x v="14"/>
    <n v="4633"/>
    <n v="2179"/>
    <n v="2179"/>
    <n v="653"/>
    <n v="2770"/>
    <n v="150"/>
    <n v="1773"/>
  </r>
  <r>
    <x v="6"/>
    <x v="0"/>
    <n v="100292"/>
    <n v="60275"/>
    <n v="60275"/>
    <n v="18131"/>
    <n v="37300"/>
    <n v="1965"/>
    <n v="38759"/>
  </r>
  <r>
    <x v="6"/>
    <x v="1"/>
    <n v="28641"/>
    <n v="16133"/>
    <n v="16133"/>
    <n v="4002"/>
    <n v="9678"/>
    <n v="458"/>
    <n v="11449"/>
  </r>
  <r>
    <x v="6"/>
    <x v="2"/>
    <n v="33448"/>
    <n v="20492"/>
    <n v="20492"/>
    <n v="6807"/>
    <n v="11474"/>
    <n v="610"/>
    <n v="12634"/>
  </r>
  <r>
    <x v="6"/>
    <x v="3"/>
    <n v="93459"/>
    <n v="54235"/>
    <n v="54235"/>
    <n v="16997"/>
    <n v="30568"/>
    <n v="1345"/>
    <n v="33937"/>
  </r>
  <r>
    <x v="6"/>
    <x v="4"/>
    <n v="81912"/>
    <n v="49573"/>
    <n v="49573"/>
    <n v="11359"/>
    <n v="28595"/>
    <n v="1584"/>
    <n v="32424"/>
  </r>
  <r>
    <x v="6"/>
    <x v="5"/>
    <n v="128723"/>
    <n v="76120"/>
    <n v="76120"/>
    <n v="17187"/>
    <n v="43066"/>
    <n v="2043"/>
    <n v="48262"/>
  </r>
  <r>
    <x v="6"/>
    <x v="6"/>
    <n v="303798"/>
    <n v="178777"/>
    <n v="178777"/>
    <n v="37240"/>
    <n v="124788"/>
    <n v="7983"/>
    <n v="130975"/>
  </r>
  <r>
    <x v="6"/>
    <x v="7"/>
    <n v="64911"/>
    <n v="36925"/>
    <n v="36925"/>
    <n v="9828"/>
    <n v="25437"/>
    <n v="1166"/>
    <n v="25487"/>
  </r>
  <r>
    <x v="6"/>
    <x v="8"/>
    <n v="163969"/>
    <n v="94483"/>
    <n v="94483"/>
    <n v="32778"/>
    <n v="75593"/>
    <n v="4400"/>
    <n v="69365"/>
  </r>
  <r>
    <x v="6"/>
    <x v="9"/>
    <n v="233809"/>
    <n v="144443"/>
    <n v="144443"/>
    <n v="26522"/>
    <n v="77260"/>
    <n v="4134"/>
    <n v="105991"/>
  </r>
  <r>
    <x v="6"/>
    <x v="10"/>
    <n v="5045"/>
    <n v="2875"/>
    <n v="2875"/>
    <n v="997"/>
    <n v="1602"/>
    <n v="105"/>
    <n v="2316"/>
  </r>
  <r>
    <x v="6"/>
    <x v="11"/>
    <n v="1365145"/>
    <n v="812254"/>
    <n v="812254"/>
    <n v="201311"/>
    <n v="511462"/>
    <n v="27922"/>
    <n v="560037"/>
  </r>
  <r>
    <x v="6"/>
    <x v="12"/>
    <n v="4034"/>
    <n v="2065"/>
    <n v="2065"/>
    <n v="586"/>
    <n v="1920"/>
    <n v="127"/>
    <n v="1495"/>
  </r>
  <r>
    <x v="6"/>
    <x v="13"/>
    <n v="119136"/>
    <n v="73833"/>
    <n v="73833"/>
    <n v="18249"/>
    <n v="41506"/>
    <n v="1827"/>
    <n v="45160"/>
  </r>
  <r>
    <x v="6"/>
    <x v="14"/>
    <n v="3968"/>
    <n v="2025"/>
    <n v="2025"/>
    <n v="628"/>
    <n v="2675"/>
    <n v="175"/>
    <n v="1783"/>
  </r>
  <r>
    <x v="7"/>
    <x v="0"/>
    <n v="86676"/>
    <n v="53421"/>
    <n v="53421"/>
    <n v="9357"/>
    <n v="30265"/>
    <n v="1647"/>
    <n v="33565"/>
  </r>
  <r>
    <x v="7"/>
    <x v="1"/>
    <n v="25017"/>
    <n v="14799"/>
    <n v="14799"/>
    <n v="2181"/>
    <n v="8653"/>
    <n v="409"/>
    <n v="10346"/>
  </r>
  <r>
    <x v="7"/>
    <x v="2"/>
    <n v="29856"/>
    <n v="18621"/>
    <n v="18621"/>
    <n v="3848"/>
    <n v="10269"/>
    <n v="585"/>
    <n v="11298"/>
  </r>
  <r>
    <x v="7"/>
    <x v="3"/>
    <n v="85222"/>
    <n v="50642"/>
    <n v="50642"/>
    <n v="9421"/>
    <n v="27493"/>
    <n v="1314"/>
    <n v="30969"/>
  </r>
  <r>
    <x v="7"/>
    <x v="4"/>
    <n v="72851"/>
    <n v="44196"/>
    <n v="44196"/>
    <n v="6691"/>
    <n v="22957"/>
    <n v="1392"/>
    <n v="29569"/>
  </r>
  <r>
    <x v="7"/>
    <x v="5"/>
    <n v="115652"/>
    <n v="69746"/>
    <n v="69746"/>
    <n v="10821"/>
    <n v="36934"/>
    <n v="1899"/>
    <n v="43761"/>
  </r>
  <r>
    <x v="7"/>
    <x v="6"/>
    <n v="273077"/>
    <n v="162361"/>
    <n v="162361"/>
    <n v="30691"/>
    <n v="106104"/>
    <n v="7038"/>
    <n v="116548"/>
  </r>
  <r>
    <x v="7"/>
    <x v="7"/>
    <n v="59665"/>
    <n v="35098"/>
    <n v="35098"/>
    <n v="5287"/>
    <n v="22104"/>
    <n v="1140"/>
    <n v="23380"/>
  </r>
  <r>
    <x v="7"/>
    <x v="8"/>
    <n v="137027"/>
    <n v="80207"/>
    <n v="80207"/>
    <n v="15829"/>
    <n v="57503"/>
    <n v="3542"/>
    <n v="57291"/>
  </r>
  <r>
    <x v="7"/>
    <x v="9"/>
    <n v="208284"/>
    <n v="129381"/>
    <n v="129381"/>
    <n v="17736"/>
    <n v="65459"/>
    <n v="3605"/>
    <n v="93514"/>
  </r>
  <r>
    <x v="7"/>
    <x v="10"/>
    <n v="4455"/>
    <n v="2916"/>
    <n v="2916"/>
    <n v="447"/>
    <n v="1510"/>
    <n v="118"/>
    <n v="2384"/>
  </r>
  <r>
    <x v="7"/>
    <x v="11"/>
    <n v="1206585"/>
    <n v="729432"/>
    <n v="729432"/>
    <n v="123227"/>
    <n v="425807"/>
    <n v="24508"/>
    <n v="494786"/>
  </r>
  <r>
    <x v="7"/>
    <x v="12"/>
    <n v="2893"/>
    <n v="1503"/>
    <n v="1503"/>
    <n v="322"/>
    <n v="1291"/>
    <n v="71"/>
    <n v="1180"/>
  </r>
  <r>
    <x v="7"/>
    <x v="13"/>
    <n v="102729"/>
    <n v="64867"/>
    <n v="64867"/>
    <n v="10082"/>
    <n v="33341"/>
    <n v="1620"/>
    <n v="39558"/>
  </r>
  <r>
    <x v="7"/>
    <x v="14"/>
    <n v="3181"/>
    <n v="1674"/>
    <n v="1674"/>
    <n v="514"/>
    <n v="1924"/>
    <n v="128"/>
    <n v="1423"/>
  </r>
  <r>
    <x v="8"/>
    <x v="0"/>
    <n v="2942"/>
    <n v="1158"/>
    <n v="1158"/>
    <n v="593"/>
    <n v="301"/>
    <n v="20"/>
    <n v="70"/>
  </r>
  <r>
    <x v="8"/>
    <x v="1"/>
    <n v="916"/>
    <n v="353"/>
    <n v="353"/>
    <n v="259"/>
    <n v="190"/>
    <n v="4"/>
    <n v="104"/>
  </r>
  <r>
    <x v="8"/>
    <x v="2"/>
    <n v="677"/>
    <n v="227"/>
    <n v="227"/>
    <n v="337"/>
    <n v="91"/>
    <n v="3"/>
    <n v="42"/>
  </r>
  <r>
    <x v="8"/>
    <x v="3"/>
    <n v="3329"/>
    <n v="1528"/>
    <n v="1528"/>
    <n v="1425"/>
    <n v="479"/>
    <n v="14"/>
    <n v="204"/>
  </r>
  <r>
    <x v="8"/>
    <x v="4"/>
    <n v="1156"/>
    <n v="204"/>
    <n v="204"/>
    <n v="213"/>
    <n v="323"/>
    <n v="24"/>
    <n v="54"/>
  </r>
  <r>
    <x v="8"/>
    <x v="5"/>
    <n v="4491"/>
    <n v="1915"/>
    <n v="1915"/>
    <n v="1509"/>
    <n v="714"/>
    <n v="34"/>
    <n v="283"/>
  </r>
  <r>
    <x v="8"/>
    <x v="6"/>
    <n v="9617"/>
    <n v="3467"/>
    <n v="3467"/>
    <n v="2580"/>
    <n v="1821"/>
    <n v="77"/>
    <n v="521"/>
  </r>
  <r>
    <x v="8"/>
    <x v="7"/>
    <n v="1624"/>
    <n v="575"/>
    <n v="575"/>
    <n v="349"/>
    <n v="521"/>
    <n v="22"/>
    <n v="304"/>
  </r>
  <r>
    <x v="8"/>
    <x v="8"/>
    <n v="5983"/>
    <n v="2406"/>
    <n v="2406"/>
    <n v="2106"/>
    <n v="1415"/>
    <n v="60"/>
    <n v="420"/>
  </r>
  <r>
    <x v="8"/>
    <x v="9"/>
    <n v="9942"/>
    <n v="4964"/>
    <n v="4964"/>
    <n v="1712"/>
    <n v="1570"/>
    <n v="65"/>
    <n v="645"/>
  </r>
  <r>
    <x v="8"/>
    <x v="10"/>
    <n v="168"/>
    <n v="79"/>
    <n v="79"/>
    <n v="36"/>
    <n v="69"/>
    <n v="9"/>
    <n v="46"/>
  </r>
  <r>
    <x v="8"/>
    <x v="11"/>
    <n v="50320"/>
    <n v="22051"/>
    <n v="22051"/>
    <n v="14246"/>
    <n v="8869"/>
    <n v="378"/>
    <n v="3210"/>
  </r>
  <r>
    <x v="8"/>
    <x v="12"/>
    <n v="1365"/>
    <n v="374"/>
    <n v="374"/>
    <n v="383"/>
    <n v="578"/>
    <n v="22"/>
    <n v="258"/>
  </r>
  <r>
    <x v="8"/>
    <x v="13"/>
    <n v="8104"/>
    <n v="4799"/>
    <n v="4799"/>
    <n v="2740"/>
    <n v="795"/>
    <n v="24"/>
    <n v="259"/>
  </r>
  <r>
    <x v="8"/>
    <x v="14"/>
    <n v="6"/>
    <n v="2"/>
    <n v="2"/>
    <n v="4"/>
    <n v="2"/>
    <m/>
    <m/>
  </r>
  <r>
    <x v="9"/>
    <x v="0"/>
    <n v="29161"/>
    <n v="6728"/>
    <n v="6728"/>
    <n v="5601"/>
    <n v="6692"/>
    <n v="124"/>
    <n v="1087"/>
  </r>
  <r>
    <x v="9"/>
    <x v="1"/>
    <n v="10812"/>
    <n v="3217"/>
    <n v="3217"/>
    <n v="1647"/>
    <n v="2550"/>
    <n v="42"/>
    <n v="376"/>
  </r>
  <r>
    <x v="9"/>
    <x v="2"/>
    <n v="11145"/>
    <n v="3144"/>
    <n v="3144"/>
    <n v="2294"/>
    <n v="2103"/>
    <n v="60"/>
    <n v="433"/>
  </r>
  <r>
    <x v="9"/>
    <x v="3"/>
    <n v="34794"/>
    <n v="9377"/>
    <n v="9377"/>
    <n v="5755"/>
    <n v="7481"/>
    <n v="166"/>
    <n v="1626"/>
  </r>
  <r>
    <x v="9"/>
    <x v="4"/>
    <n v="24596"/>
    <n v="5027"/>
    <n v="5027"/>
    <n v="3798"/>
    <n v="6966"/>
    <n v="127"/>
    <n v="1140"/>
  </r>
  <r>
    <x v="9"/>
    <x v="5"/>
    <n v="39871"/>
    <n v="11218"/>
    <n v="11218"/>
    <n v="6738"/>
    <n v="7205"/>
    <n v="166"/>
    <n v="1442"/>
  </r>
  <r>
    <x v="9"/>
    <x v="6"/>
    <n v="110307"/>
    <n v="29812"/>
    <n v="29812"/>
    <n v="15254"/>
    <n v="24127"/>
    <n v="498"/>
    <n v="3773"/>
  </r>
  <r>
    <x v="9"/>
    <x v="7"/>
    <n v="22782"/>
    <n v="8022"/>
    <n v="8022"/>
    <n v="4041"/>
    <n v="6101"/>
    <n v="194"/>
    <n v="1853"/>
  </r>
  <r>
    <x v="9"/>
    <x v="8"/>
    <n v="52055"/>
    <n v="10318"/>
    <n v="10318"/>
    <n v="8519"/>
    <n v="11800"/>
    <n v="193"/>
    <n v="2215"/>
  </r>
  <r>
    <x v="9"/>
    <x v="9"/>
    <n v="84107"/>
    <n v="25918"/>
    <n v="25918"/>
    <n v="11008"/>
    <n v="18930"/>
    <n v="280"/>
    <n v="5398"/>
  </r>
  <r>
    <x v="9"/>
    <x v="10"/>
    <n v="1069"/>
    <n v="148"/>
    <n v="148"/>
    <n v="249"/>
    <n v="319"/>
    <n v="3"/>
    <n v="42"/>
  </r>
  <r>
    <x v="9"/>
    <x v="11"/>
    <n v="467506"/>
    <n v="125825"/>
    <n v="125825"/>
    <n v="71473"/>
    <n v="104211"/>
    <n v="1961"/>
    <n v="21208"/>
  </r>
  <r>
    <x v="9"/>
    <x v="12"/>
    <n v="1889"/>
    <n v="43"/>
    <n v="43"/>
    <n v="260"/>
    <n v="874"/>
    <n v="1"/>
    <n v="9"/>
  </r>
  <r>
    <x v="9"/>
    <x v="13"/>
    <n v="44737"/>
    <n v="12778"/>
    <n v="12778"/>
    <n v="6228"/>
    <n v="9043"/>
    <n v="106"/>
    <n v="1813"/>
  </r>
  <r>
    <x v="9"/>
    <x v="14"/>
    <n v="181"/>
    <n v="75"/>
    <n v="75"/>
    <n v="81"/>
    <n v="20"/>
    <n v="1"/>
    <n v="1"/>
  </r>
  <r>
    <x v="10"/>
    <x v="0"/>
    <n v="35968"/>
    <n v="9983"/>
    <n v="9983"/>
    <n v="6811"/>
    <n v="9190"/>
    <n v="376"/>
    <n v="2655"/>
  </r>
  <r>
    <x v="10"/>
    <x v="1"/>
    <n v="9543"/>
    <n v="2169"/>
    <n v="2169"/>
    <n v="1662"/>
    <n v="2721"/>
    <n v="130"/>
    <n v="603"/>
  </r>
  <r>
    <x v="10"/>
    <x v="2"/>
    <n v="10031"/>
    <n v="3686"/>
    <n v="3686"/>
    <n v="2471"/>
    <n v="2385"/>
    <n v="109"/>
    <n v="967"/>
  </r>
  <r>
    <x v="10"/>
    <x v="3"/>
    <n v="37234"/>
    <n v="12289"/>
    <n v="12289"/>
    <n v="7283"/>
    <n v="9936"/>
    <n v="333"/>
    <n v="4123"/>
  </r>
  <r>
    <x v="10"/>
    <x v="4"/>
    <n v="27870"/>
    <n v="7074"/>
    <n v="7074"/>
    <n v="6036"/>
    <n v="7863"/>
    <n v="307"/>
    <n v="2061"/>
  </r>
  <r>
    <x v="10"/>
    <x v="5"/>
    <n v="52588"/>
    <n v="20973"/>
    <n v="20973"/>
    <n v="8624"/>
    <n v="11942"/>
    <n v="501"/>
    <n v="5002"/>
  </r>
  <r>
    <x v="10"/>
    <x v="6"/>
    <n v="126684"/>
    <n v="42934"/>
    <n v="42934"/>
    <n v="20160"/>
    <n v="34978"/>
    <n v="1813"/>
    <n v="11747"/>
  </r>
  <r>
    <x v="10"/>
    <x v="7"/>
    <n v="33061"/>
    <n v="11733"/>
    <n v="11733"/>
    <n v="5317"/>
    <n v="7772"/>
    <n v="294"/>
    <n v="3080"/>
  </r>
  <r>
    <x v="10"/>
    <x v="8"/>
    <n v="55556"/>
    <n v="15593"/>
    <n v="15593"/>
    <n v="9908"/>
    <n v="15323"/>
    <n v="818"/>
    <n v="5222"/>
  </r>
  <r>
    <x v="10"/>
    <x v="9"/>
    <n v="93668"/>
    <n v="36603"/>
    <n v="36603"/>
    <n v="13439"/>
    <n v="21525"/>
    <n v="787"/>
    <n v="10448"/>
  </r>
  <r>
    <x v="10"/>
    <x v="10"/>
    <n v="942"/>
    <n v="231"/>
    <n v="231"/>
    <n v="280"/>
    <n v="273"/>
    <n v="11"/>
    <n v="41"/>
  </r>
  <r>
    <x v="10"/>
    <x v="11"/>
    <n v="533372"/>
    <n v="183280"/>
    <n v="183280"/>
    <n v="90282"/>
    <n v="136319"/>
    <n v="5929"/>
    <n v="50757"/>
  </r>
  <r>
    <x v="10"/>
    <x v="12"/>
    <n v="1657"/>
    <n v="384"/>
    <n v="384"/>
    <n v="422"/>
    <n v="831"/>
    <n v="42"/>
    <n v="113"/>
  </r>
  <r>
    <x v="10"/>
    <x v="13"/>
    <n v="47989"/>
    <n v="19450"/>
    <n v="19450"/>
    <n v="7640"/>
    <n v="11490"/>
    <n v="396"/>
    <n v="4694"/>
  </r>
  <r>
    <x v="10"/>
    <x v="14"/>
    <n v="581"/>
    <n v="178"/>
    <n v="178"/>
    <n v="229"/>
    <n v="90"/>
    <n v="12"/>
    <n v="1"/>
  </r>
  <r>
    <x v="11"/>
    <x v="0"/>
    <n v="33469"/>
    <n v="11751"/>
    <n v="11751"/>
    <n v="7627"/>
    <n v="11897"/>
    <n v="914"/>
    <n v="4389"/>
  </r>
  <r>
    <x v="11"/>
    <x v="1"/>
    <n v="10520"/>
    <n v="3607"/>
    <n v="3607"/>
    <n v="2101"/>
    <n v="4604"/>
    <n v="293"/>
    <n v="1668"/>
  </r>
  <r>
    <x v="11"/>
    <x v="2"/>
    <n v="11002"/>
    <n v="5379"/>
    <n v="5379"/>
    <n v="2548"/>
    <n v="4580"/>
    <n v="284"/>
    <n v="2164"/>
  </r>
  <r>
    <x v="11"/>
    <x v="3"/>
    <n v="38671"/>
    <n v="15906"/>
    <n v="15906"/>
    <n v="7599"/>
    <n v="13063"/>
    <n v="910"/>
    <n v="6259"/>
  </r>
  <r>
    <x v="11"/>
    <x v="4"/>
    <n v="27240"/>
    <n v="9171"/>
    <n v="9171"/>
    <n v="5735"/>
    <n v="9426"/>
    <n v="806"/>
    <n v="3192"/>
  </r>
  <r>
    <x v="11"/>
    <x v="5"/>
    <n v="52818"/>
    <n v="24667"/>
    <n v="24667"/>
    <n v="8762"/>
    <n v="18886"/>
    <n v="1163"/>
    <n v="8739"/>
  </r>
  <r>
    <x v="11"/>
    <x v="6"/>
    <n v="123630"/>
    <n v="52953"/>
    <n v="52953"/>
    <n v="22474"/>
    <n v="45077"/>
    <n v="3790"/>
    <n v="17286"/>
  </r>
  <r>
    <x v="11"/>
    <x v="7"/>
    <n v="29733"/>
    <n v="12417"/>
    <n v="12417"/>
    <n v="4773"/>
    <n v="9884"/>
    <n v="639"/>
    <n v="4341"/>
  </r>
  <r>
    <x v="11"/>
    <x v="8"/>
    <n v="56397"/>
    <n v="22343"/>
    <n v="22343"/>
    <n v="11091"/>
    <n v="22428"/>
    <n v="1830"/>
    <n v="9110"/>
  </r>
  <r>
    <x v="11"/>
    <x v="9"/>
    <n v="93842"/>
    <n v="42130"/>
    <n v="42130"/>
    <n v="13943"/>
    <n v="29638"/>
    <n v="2073"/>
    <n v="15108"/>
  </r>
  <r>
    <x v="11"/>
    <x v="10"/>
    <n v="1527"/>
    <n v="488"/>
    <n v="488"/>
    <n v="377"/>
    <n v="576"/>
    <n v="41"/>
    <n v="176"/>
  </r>
  <r>
    <x v="11"/>
    <x v="11"/>
    <n v="527739"/>
    <n v="224373"/>
    <n v="224373"/>
    <n v="95366"/>
    <n v="186443"/>
    <n v="13696"/>
    <n v="79932"/>
  </r>
  <r>
    <x v="11"/>
    <x v="12"/>
    <n v="532"/>
    <n v="93"/>
    <n v="93"/>
    <n v="179"/>
    <n v="198"/>
    <n v="7"/>
    <n v="40"/>
  </r>
  <r>
    <x v="11"/>
    <x v="13"/>
    <n v="47445"/>
    <n v="23294"/>
    <n v="23294"/>
    <n v="7898"/>
    <n v="15911"/>
    <n v="920"/>
    <n v="7456"/>
  </r>
  <r>
    <x v="11"/>
    <x v="14"/>
    <n v="913"/>
    <n v="174"/>
    <n v="174"/>
    <n v="259"/>
    <n v="275"/>
    <n v="26"/>
    <n v="4"/>
  </r>
  <r>
    <x v="12"/>
    <x v="0"/>
    <n v="41110"/>
    <n v="16666"/>
    <n v="16666"/>
    <n v="9730"/>
    <n v="16849"/>
    <n v="1101"/>
    <n v="6592"/>
  </r>
  <r>
    <x v="12"/>
    <x v="1"/>
    <n v="14974"/>
    <n v="6670"/>
    <n v="6670"/>
    <n v="2491"/>
    <n v="6824"/>
    <n v="337"/>
    <n v="2974"/>
  </r>
  <r>
    <x v="12"/>
    <x v="2"/>
    <n v="12380"/>
    <n v="6240"/>
    <n v="6240"/>
    <n v="3541"/>
    <n v="5921"/>
    <n v="357"/>
    <n v="2824"/>
  </r>
  <r>
    <x v="12"/>
    <x v="3"/>
    <n v="46802"/>
    <n v="21027"/>
    <n v="21027"/>
    <n v="8540"/>
    <n v="16790"/>
    <n v="993"/>
    <n v="8409"/>
  </r>
  <r>
    <x v="12"/>
    <x v="4"/>
    <n v="34187"/>
    <n v="14015"/>
    <n v="14015"/>
    <n v="6392"/>
    <n v="13046"/>
    <n v="923"/>
    <n v="5075"/>
  </r>
  <r>
    <x v="12"/>
    <x v="5"/>
    <n v="65834"/>
    <n v="32646"/>
    <n v="32646"/>
    <n v="10470"/>
    <n v="24153"/>
    <n v="1410"/>
    <n v="11308"/>
  </r>
  <r>
    <x v="12"/>
    <x v="6"/>
    <n v="146852"/>
    <n v="68865"/>
    <n v="68865"/>
    <n v="25786"/>
    <n v="57111"/>
    <n v="3986"/>
    <n v="24244"/>
  </r>
  <r>
    <x v="12"/>
    <x v="7"/>
    <n v="35546"/>
    <n v="16531"/>
    <n v="16531"/>
    <n v="6464"/>
    <n v="13568"/>
    <n v="827"/>
    <n v="5971"/>
  </r>
  <r>
    <x v="12"/>
    <x v="8"/>
    <n v="69897"/>
    <n v="30310"/>
    <n v="30310"/>
    <n v="13733"/>
    <n v="31076"/>
    <n v="2167"/>
    <n v="13140"/>
  </r>
  <r>
    <x v="12"/>
    <x v="9"/>
    <n v="113460"/>
    <n v="57442"/>
    <n v="57442"/>
    <n v="15385"/>
    <n v="36157"/>
    <n v="2337"/>
    <n v="20648"/>
  </r>
  <r>
    <x v="12"/>
    <x v="10"/>
    <n v="1600"/>
    <n v="716"/>
    <n v="716"/>
    <n v="419"/>
    <n v="637"/>
    <n v="76"/>
    <n v="398"/>
  </r>
  <r>
    <x v="12"/>
    <x v="11"/>
    <n v="642843"/>
    <n v="301925"/>
    <n v="301925"/>
    <n v="113797"/>
    <n v="244406"/>
    <n v="15719"/>
    <n v="111761"/>
  </r>
  <r>
    <x v="12"/>
    <x v="12"/>
    <n v="1372"/>
    <n v="355"/>
    <n v="355"/>
    <n v="486"/>
    <n v="603"/>
    <n v="29"/>
    <n v="156"/>
  </r>
  <r>
    <x v="12"/>
    <x v="13"/>
    <n v="57360"/>
    <n v="30126"/>
    <n v="30126"/>
    <n v="9814"/>
    <n v="20916"/>
    <n v="1092"/>
    <n v="9982"/>
  </r>
  <r>
    <x v="12"/>
    <x v="14"/>
    <n v="1469"/>
    <n v="316"/>
    <n v="316"/>
    <n v="546"/>
    <n v="755"/>
    <n v="84"/>
    <n v="40"/>
  </r>
  <r>
    <x v="13"/>
    <x v="0"/>
    <n v="45255"/>
    <n v="19721"/>
    <n v="19721"/>
    <n v="9601"/>
    <n v="17839"/>
    <n v="1081"/>
    <n v="8361"/>
  </r>
  <r>
    <x v="13"/>
    <x v="1"/>
    <n v="14717"/>
    <n v="6931"/>
    <n v="6931"/>
    <n v="2246"/>
    <n v="6358"/>
    <n v="273"/>
    <n v="3070"/>
  </r>
  <r>
    <x v="13"/>
    <x v="2"/>
    <n v="13316"/>
    <n v="6441"/>
    <n v="6441"/>
    <n v="3510"/>
    <n v="5908"/>
    <n v="394"/>
    <n v="2914"/>
  </r>
  <r>
    <x v="13"/>
    <x v="3"/>
    <n v="48027"/>
    <n v="22928"/>
    <n v="22928"/>
    <n v="8540"/>
    <n v="18685"/>
    <n v="948"/>
    <n v="9766"/>
  </r>
  <r>
    <x v="13"/>
    <x v="4"/>
    <n v="38108"/>
    <n v="16238"/>
    <n v="16238"/>
    <n v="6999"/>
    <n v="14471"/>
    <n v="955"/>
    <n v="5789"/>
  </r>
  <r>
    <x v="13"/>
    <x v="5"/>
    <n v="65924"/>
    <n v="33478"/>
    <n v="33478"/>
    <n v="10668"/>
    <n v="24010"/>
    <n v="1184"/>
    <n v="12294"/>
  </r>
  <r>
    <x v="13"/>
    <x v="6"/>
    <n v="154798"/>
    <n v="76468"/>
    <n v="76468"/>
    <n v="27575"/>
    <n v="60995"/>
    <n v="3778"/>
    <n v="28845"/>
  </r>
  <r>
    <x v="13"/>
    <x v="7"/>
    <n v="34891"/>
    <n v="16831"/>
    <n v="16831"/>
    <n v="5997"/>
    <n v="14616"/>
    <n v="815"/>
    <n v="6794"/>
  </r>
  <r>
    <x v="13"/>
    <x v="8"/>
    <n v="72853"/>
    <n v="33684"/>
    <n v="33684"/>
    <n v="14028"/>
    <n v="33407"/>
    <n v="2133"/>
    <n v="16112"/>
  </r>
  <r>
    <x v="13"/>
    <x v="9"/>
    <n v="121016"/>
    <n v="63004"/>
    <n v="63004"/>
    <n v="16730"/>
    <n v="40536"/>
    <n v="2338"/>
    <n v="25072"/>
  </r>
  <r>
    <x v="13"/>
    <x v="10"/>
    <n v="2041"/>
    <n v="1144"/>
    <n v="1144"/>
    <n v="554"/>
    <n v="919"/>
    <n v="78"/>
    <n v="620"/>
  </r>
  <r>
    <x v="13"/>
    <x v="11"/>
    <n v="669984"/>
    <n v="327302"/>
    <n v="327302"/>
    <n v="116815"/>
    <n v="259956"/>
    <n v="15065"/>
    <n v="130585"/>
  </r>
  <r>
    <x v="13"/>
    <x v="12"/>
    <n v="1131"/>
    <n v="520"/>
    <n v="520"/>
    <n v="326"/>
    <n v="552"/>
    <n v="29"/>
    <n v="253"/>
  </r>
  <r>
    <x v="13"/>
    <x v="13"/>
    <n v="55757"/>
    <n v="29006"/>
    <n v="29006"/>
    <n v="9475"/>
    <n v="20431"/>
    <n v="977"/>
    <n v="10401"/>
  </r>
  <r>
    <x v="13"/>
    <x v="14"/>
    <n v="2150"/>
    <n v="908"/>
    <n v="908"/>
    <n v="566"/>
    <n v="1229"/>
    <n v="82"/>
    <n v="294"/>
  </r>
  <r>
    <x v="14"/>
    <x v="0"/>
    <n v="45985"/>
    <n v="21342"/>
    <n v="21342"/>
    <n v="10247"/>
    <n v="19609"/>
    <n v="1072"/>
    <n v="9403"/>
  </r>
  <r>
    <x v="14"/>
    <x v="1"/>
    <n v="14679"/>
    <n v="6999"/>
    <n v="6999"/>
    <n v="2272"/>
    <n v="6761"/>
    <n v="339"/>
    <n v="3413"/>
  </r>
  <r>
    <x v="14"/>
    <x v="2"/>
    <n v="12962"/>
    <n v="6463"/>
    <n v="6463"/>
    <n v="2955"/>
    <n v="6144"/>
    <n v="434"/>
    <n v="2970"/>
  </r>
  <r>
    <x v="14"/>
    <x v="3"/>
    <n v="48688"/>
    <n v="22539"/>
    <n v="22539"/>
    <n v="9035"/>
    <n v="19196"/>
    <n v="1003"/>
    <n v="10660"/>
  </r>
  <r>
    <x v="14"/>
    <x v="4"/>
    <n v="36892"/>
    <n v="16979"/>
    <n v="16979"/>
    <n v="6583"/>
    <n v="15191"/>
    <n v="896"/>
    <n v="6425"/>
  </r>
  <r>
    <x v="14"/>
    <x v="5"/>
    <n v="71016"/>
    <n v="36950"/>
    <n v="36950"/>
    <n v="10700"/>
    <n v="25800"/>
    <n v="1194"/>
    <n v="14432"/>
  </r>
  <r>
    <x v="14"/>
    <x v="6"/>
    <n v="159413"/>
    <n v="80165"/>
    <n v="80165"/>
    <n v="27310"/>
    <n v="65493"/>
    <n v="3848"/>
    <n v="32803"/>
  </r>
  <r>
    <x v="14"/>
    <x v="7"/>
    <n v="35925"/>
    <n v="17512"/>
    <n v="17512"/>
    <n v="6175"/>
    <n v="14825"/>
    <n v="757"/>
    <n v="6902"/>
  </r>
  <r>
    <x v="14"/>
    <x v="8"/>
    <n v="76787"/>
    <n v="35970"/>
    <n v="35970"/>
    <n v="14265"/>
    <n v="35823"/>
    <n v="2055"/>
    <n v="17926"/>
  </r>
  <r>
    <x v="14"/>
    <x v="9"/>
    <n v="125464"/>
    <n v="67389"/>
    <n v="67389"/>
    <n v="16628"/>
    <n v="44032"/>
    <n v="2409"/>
    <n v="27801"/>
  </r>
  <r>
    <x v="14"/>
    <x v="10"/>
    <n v="2185"/>
    <n v="1288"/>
    <n v="1288"/>
    <n v="417"/>
    <n v="827"/>
    <n v="55"/>
    <n v="708"/>
  </r>
  <r>
    <x v="14"/>
    <x v="11"/>
    <n v="689067"/>
    <n v="343988"/>
    <n v="343988"/>
    <n v="116693"/>
    <n v="277157"/>
    <n v="15233"/>
    <n v="145768"/>
  </r>
  <r>
    <x v="14"/>
    <x v="12"/>
    <n v="1466"/>
    <n v="483"/>
    <n v="483"/>
    <n v="359"/>
    <n v="890"/>
    <n v="39"/>
    <n v="289"/>
  </r>
  <r>
    <x v="14"/>
    <x v="13"/>
    <n v="55422"/>
    <n v="28975"/>
    <n v="28975"/>
    <n v="9147"/>
    <n v="21203"/>
    <n v="1042"/>
    <n v="11742"/>
  </r>
  <r>
    <x v="14"/>
    <x v="14"/>
    <n v="2183"/>
    <n v="934"/>
    <n v="934"/>
    <n v="600"/>
    <n v="1363"/>
    <n v="90"/>
    <n v="294"/>
  </r>
  <r>
    <x v="15"/>
    <x v="0"/>
    <n v="44809"/>
    <n v="23158"/>
    <n v="20205"/>
    <n v="8409"/>
    <n v="18254"/>
    <n v="908"/>
    <n v="8859"/>
  </r>
  <r>
    <x v="15"/>
    <x v="1"/>
    <n v="14409"/>
    <n v="8555"/>
    <n v="7092"/>
    <n v="2261"/>
    <n v="6309"/>
    <n v="227"/>
    <n v="3331"/>
  </r>
  <r>
    <x v="15"/>
    <x v="2"/>
    <n v="14192"/>
    <n v="8604"/>
    <n v="7267"/>
    <n v="2891"/>
    <n v="6063"/>
    <n v="302"/>
    <n v="3237"/>
  </r>
  <r>
    <x v="15"/>
    <x v="3"/>
    <n v="46361"/>
    <n v="24988"/>
    <n v="21318"/>
    <n v="8002"/>
    <n v="18259"/>
    <n v="873"/>
    <n v="10015"/>
  </r>
  <r>
    <x v="15"/>
    <x v="4"/>
    <n v="35981"/>
    <n v="20323"/>
    <n v="17302"/>
    <n v="6943"/>
    <n v="15318"/>
    <n v="880"/>
    <n v="6562"/>
  </r>
  <r>
    <x v="15"/>
    <x v="5"/>
    <n v="69532"/>
    <n v="43922"/>
    <n v="36695"/>
    <n v="10295"/>
    <n v="24862"/>
    <n v="1209"/>
    <n v="14023"/>
  </r>
  <r>
    <x v="15"/>
    <x v="6"/>
    <n v="144489"/>
    <n v="83933"/>
    <n v="72593"/>
    <n v="24546"/>
    <n v="59368"/>
    <n v="3577"/>
    <n v="31658"/>
  </r>
  <r>
    <x v="15"/>
    <x v="7"/>
    <n v="33499"/>
    <n v="19749"/>
    <n v="16494"/>
    <n v="5814"/>
    <n v="14574"/>
    <n v="798"/>
    <n v="7426"/>
  </r>
  <r>
    <x v="15"/>
    <x v="8"/>
    <n v="71198"/>
    <n v="39482"/>
    <n v="33578"/>
    <n v="12690"/>
    <n v="31987"/>
    <n v="1841"/>
    <n v="16824"/>
  </r>
  <r>
    <x v="15"/>
    <x v="9"/>
    <n v="116829"/>
    <n v="72589"/>
    <n v="61661"/>
    <n v="15754"/>
    <n v="41429"/>
    <n v="2093"/>
    <n v="26734"/>
  </r>
  <r>
    <x v="15"/>
    <x v="10"/>
    <n v="2108"/>
    <n v="1295"/>
    <n v="1213"/>
    <n v="437"/>
    <n v="1317"/>
    <n v="74"/>
    <n v="731"/>
  </r>
  <r>
    <x v="15"/>
    <x v="11"/>
    <n v="646248"/>
    <n v="376919"/>
    <n v="321921"/>
    <n v="107598"/>
    <n v="258336"/>
    <n v="13772"/>
    <n v="140506"/>
  </r>
  <r>
    <x v="15"/>
    <x v="12"/>
    <n v="1519"/>
    <n v="431"/>
    <n v="385"/>
    <n v="320"/>
    <n v="652"/>
    <n v="32"/>
    <n v="245"/>
  </r>
  <r>
    <x v="15"/>
    <x v="13"/>
    <n v="49357"/>
    <n v="29038"/>
    <n v="25295"/>
    <n v="8688"/>
    <n v="18767"/>
    <n v="870"/>
    <n v="10550"/>
  </r>
  <r>
    <x v="15"/>
    <x v="14"/>
    <n v="1965"/>
    <n v="852"/>
    <n v="823"/>
    <n v="548"/>
    <n v="1177"/>
    <n v="88"/>
    <n v="311"/>
  </r>
  <r>
    <x v="16"/>
    <x v="0"/>
    <n v="65178"/>
    <n v="44654"/>
    <n v="35130"/>
    <n v="13620"/>
    <n v="33133"/>
    <n v="1596"/>
    <n v="19578"/>
  </r>
  <r>
    <x v="16"/>
    <x v="1"/>
    <n v="17696"/>
    <n v="12457"/>
    <n v="9475"/>
    <n v="2631"/>
    <n v="8661"/>
    <n v="343"/>
    <n v="5791"/>
  </r>
  <r>
    <x v="16"/>
    <x v="2"/>
    <n v="20560"/>
    <n v="14473"/>
    <n v="11281"/>
    <n v="4308"/>
    <n v="9842"/>
    <n v="511"/>
    <n v="5521"/>
  </r>
  <r>
    <x v="16"/>
    <x v="3"/>
    <n v="64615"/>
    <n v="43498"/>
    <n v="33312"/>
    <n v="10500"/>
    <n v="29009"/>
    <n v="1339"/>
    <n v="18905"/>
  </r>
  <r>
    <x v="16"/>
    <x v="4"/>
    <n v="59730"/>
    <n v="42587"/>
    <n v="32560"/>
    <n v="9442"/>
    <n v="28877"/>
    <n v="1522"/>
    <n v="16660"/>
  </r>
  <r>
    <x v="16"/>
    <x v="5"/>
    <n v="103961"/>
    <n v="77502"/>
    <n v="57204"/>
    <n v="14211"/>
    <n v="39837"/>
    <n v="1838"/>
    <n v="29495"/>
  </r>
  <r>
    <x v="16"/>
    <x v="6"/>
    <n v="235474"/>
    <n v="172217"/>
    <n v="133192"/>
    <n v="40043"/>
    <n v="117078"/>
    <n v="6727"/>
    <n v="72943"/>
  </r>
  <r>
    <x v="16"/>
    <x v="7"/>
    <n v="44037"/>
    <n v="31321"/>
    <n v="22861"/>
    <n v="7278"/>
    <n v="20338"/>
    <n v="912"/>
    <n v="13278"/>
  </r>
  <r>
    <x v="16"/>
    <x v="8"/>
    <n v="116856"/>
    <n v="82540"/>
    <n v="62302"/>
    <n v="21285"/>
    <n v="63035"/>
    <n v="3673"/>
    <n v="37209"/>
  </r>
  <r>
    <x v="16"/>
    <x v="9"/>
    <n v="170217"/>
    <n v="128465"/>
    <n v="98008"/>
    <n v="21637"/>
    <n v="68609"/>
    <n v="3651"/>
    <n v="58594"/>
  </r>
  <r>
    <x v="16"/>
    <x v="10"/>
    <n v="2027"/>
    <n v="1319"/>
    <n v="1061"/>
    <n v="730"/>
    <n v="1415"/>
    <n v="78"/>
    <n v="786"/>
  </r>
  <r>
    <x v="16"/>
    <x v="11"/>
    <n v="989799"/>
    <n v="715128"/>
    <n v="546057"/>
    <n v="159746"/>
    <n v="457480"/>
    <n v="23818"/>
    <n v="303447"/>
  </r>
  <r>
    <x v="16"/>
    <x v="12"/>
    <n v="2495"/>
    <n v="1068"/>
    <n v="821"/>
    <n v="435"/>
    <n v="1164"/>
    <n v="50"/>
    <n v="486"/>
  </r>
  <r>
    <x v="16"/>
    <x v="13"/>
    <n v="84527"/>
    <n v="61709"/>
    <n v="47728"/>
    <n v="13058"/>
    <n v="35062"/>
    <n v="1502"/>
    <n v="23568"/>
  </r>
  <r>
    <x v="16"/>
    <x v="14"/>
    <n v="2426"/>
    <n v="1318"/>
    <n v="1122"/>
    <n v="568"/>
    <n v="1420"/>
    <n v="76"/>
    <n v="633"/>
  </r>
  <r>
    <x v="17"/>
    <x v="0"/>
    <n v="61743"/>
    <n v="44241"/>
    <n v="34268"/>
    <n v="11448"/>
    <n v="31306"/>
    <n v="1498"/>
    <n v="20712"/>
  </r>
  <r>
    <x v="17"/>
    <x v="1"/>
    <n v="16674"/>
    <n v="11906"/>
    <n v="9174"/>
    <n v="2300"/>
    <n v="7870"/>
    <n v="301"/>
    <n v="5879"/>
  </r>
  <r>
    <x v="17"/>
    <x v="2"/>
    <n v="16268"/>
    <n v="10971"/>
    <n v="8228"/>
    <n v="3452"/>
    <n v="7700"/>
    <n v="343"/>
    <n v="4856"/>
  </r>
  <r>
    <x v="17"/>
    <x v="3"/>
    <n v="58956"/>
    <n v="39674"/>
    <n v="30220"/>
    <n v="9982"/>
    <n v="25479"/>
    <n v="1110"/>
    <n v="17791"/>
  </r>
  <r>
    <x v="17"/>
    <x v="4"/>
    <n v="56852"/>
    <n v="41158"/>
    <n v="31748"/>
    <n v="9106"/>
    <n v="27890"/>
    <n v="1370"/>
    <n v="17188"/>
  </r>
  <r>
    <x v="17"/>
    <x v="5"/>
    <n v="93389"/>
    <n v="68117"/>
    <n v="49611"/>
    <n v="12211"/>
    <n v="34332"/>
    <n v="1609"/>
    <n v="27947"/>
  </r>
  <r>
    <x v="17"/>
    <x v="6"/>
    <n v="207749"/>
    <n v="152174"/>
    <n v="116798"/>
    <n v="33677"/>
    <n v="105780"/>
    <n v="5715"/>
    <n v="72000"/>
  </r>
  <r>
    <x v="17"/>
    <x v="7"/>
    <n v="42609"/>
    <n v="30417"/>
    <n v="21907"/>
    <n v="7053"/>
    <n v="20185"/>
    <n v="902"/>
    <n v="13625"/>
  </r>
  <r>
    <x v="17"/>
    <x v="8"/>
    <n v="104322"/>
    <n v="74091"/>
    <n v="56000"/>
    <n v="18084"/>
    <n v="58185"/>
    <n v="2973"/>
    <n v="37057"/>
  </r>
  <r>
    <x v="17"/>
    <x v="9"/>
    <n v="153321"/>
    <n v="115810"/>
    <n v="87528"/>
    <n v="18133"/>
    <n v="58608"/>
    <n v="2839"/>
    <n v="56836"/>
  </r>
  <r>
    <x v="17"/>
    <x v="10"/>
    <n v="1771"/>
    <n v="1222"/>
    <n v="887"/>
    <n v="460"/>
    <n v="965"/>
    <n v="50"/>
    <n v="622"/>
  </r>
  <r>
    <x v="17"/>
    <x v="11"/>
    <n v="894904"/>
    <n v="648607"/>
    <n v="492065"/>
    <n v="138351"/>
    <n v="413351"/>
    <n v="20062"/>
    <n v="299791"/>
  </r>
  <r>
    <x v="17"/>
    <x v="12"/>
    <n v="2266"/>
    <n v="1020"/>
    <n v="745"/>
    <n v="336"/>
    <n v="967"/>
    <n v="47"/>
    <n v="497"/>
  </r>
  <r>
    <x v="17"/>
    <x v="13"/>
    <n v="76397"/>
    <n v="56321"/>
    <n v="43707"/>
    <n v="11437"/>
    <n v="32408"/>
    <n v="1227"/>
    <n v="23929"/>
  </r>
  <r>
    <x v="17"/>
    <x v="14"/>
    <n v="2587"/>
    <n v="1485"/>
    <n v="1244"/>
    <n v="672"/>
    <n v="1676"/>
    <n v="78"/>
    <n v="852"/>
  </r>
  <r>
    <x v="18"/>
    <x v="0"/>
    <n v="66145"/>
    <n v="48450"/>
    <n v="38362"/>
    <n v="12743"/>
    <n v="32348"/>
    <n v="1466"/>
    <n v="23537"/>
  </r>
  <r>
    <x v="18"/>
    <x v="1"/>
    <n v="20987"/>
    <n v="15600"/>
    <n v="12190"/>
    <n v="2514"/>
    <n v="9182"/>
    <n v="295"/>
    <n v="7909"/>
  </r>
  <r>
    <x v="18"/>
    <x v="2"/>
    <n v="15781"/>
    <n v="11304"/>
    <n v="8427"/>
    <n v="3226"/>
    <n v="7265"/>
    <n v="320"/>
    <n v="4709"/>
  </r>
  <r>
    <x v="18"/>
    <x v="3"/>
    <n v="58663"/>
    <n v="40072"/>
    <n v="30713"/>
    <n v="9601"/>
    <n v="24791"/>
    <n v="997"/>
    <n v="18898"/>
  </r>
  <r>
    <x v="18"/>
    <x v="4"/>
    <n v="56415"/>
    <n v="41610"/>
    <n v="32094"/>
    <n v="8091"/>
    <n v="26189"/>
    <n v="1168"/>
    <n v="17530"/>
  </r>
  <r>
    <x v="18"/>
    <x v="5"/>
    <n v="90489"/>
    <n v="66749"/>
    <n v="48539"/>
    <n v="12334"/>
    <n v="34843"/>
    <n v="1539"/>
    <n v="28771"/>
  </r>
  <r>
    <x v="18"/>
    <x v="6"/>
    <n v="214416"/>
    <n v="160435"/>
    <n v="123707"/>
    <n v="34260"/>
    <n v="103473"/>
    <n v="5517"/>
    <n v="75959"/>
  </r>
  <r>
    <x v="18"/>
    <x v="7"/>
    <n v="41326"/>
    <n v="29651"/>
    <n v="21513"/>
    <n v="6837"/>
    <n v="19388"/>
    <n v="885"/>
    <n v="13462"/>
  </r>
  <r>
    <x v="18"/>
    <x v="8"/>
    <n v="110405"/>
    <n v="80997"/>
    <n v="61904"/>
    <n v="18536"/>
    <n v="61264"/>
    <n v="2887"/>
    <n v="40967"/>
  </r>
  <r>
    <x v="18"/>
    <x v="9"/>
    <n v="163960"/>
    <n v="125673"/>
    <n v="94966"/>
    <n v="19494"/>
    <n v="62753"/>
    <n v="3080"/>
    <n v="63206"/>
  </r>
  <r>
    <x v="18"/>
    <x v="10"/>
    <n v="1730"/>
    <n v="1210"/>
    <n v="944"/>
    <n v="409"/>
    <n v="1099"/>
    <n v="62"/>
    <n v="699"/>
  </r>
  <r>
    <x v="18"/>
    <x v="11"/>
    <n v="920299"/>
    <n v="680769"/>
    <n v="519702"/>
    <n v="139800"/>
    <n v="416829"/>
    <n v="19498"/>
    <n v="321902"/>
  </r>
  <r>
    <x v="18"/>
    <x v="12"/>
    <n v="2058"/>
    <n v="1176"/>
    <n v="896"/>
    <n v="298"/>
    <n v="782"/>
    <n v="28"/>
    <n v="523"/>
  </r>
  <r>
    <x v="18"/>
    <x v="13"/>
    <n v="74933"/>
    <n v="55964"/>
    <n v="43936"/>
    <n v="10715"/>
    <n v="31433"/>
    <n v="1184"/>
    <n v="24604"/>
  </r>
  <r>
    <x v="18"/>
    <x v="14"/>
    <n v="2991"/>
    <n v="1878"/>
    <n v="1511"/>
    <n v="742"/>
    <n v="2019"/>
    <n v="70"/>
    <n v="1128"/>
  </r>
  <r>
    <x v="19"/>
    <x v="0"/>
    <n v="68986"/>
    <n v="52192"/>
    <n v="41160"/>
    <n v="12488"/>
    <n v="31799"/>
    <n v="1523"/>
    <n v="25118"/>
  </r>
  <r>
    <x v="19"/>
    <x v="1"/>
    <n v="18670"/>
    <n v="13960"/>
    <n v="10563"/>
    <n v="2588"/>
    <n v="7851"/>
    <n v="310"/>
    <n v="7301"/>
  </r>
  <r>
    <x v="19"/>
    <x v="2"/>
    <n v="16621"/>
    <n v="12278"/>
    <n v="8614"/>
    <n v="3408"/>
    <n v="8602"/>
    <n v="381"/>
    <n v="4950"/>
  </r>
  <r>
    <x v="19"/>
    <x v="3"/>
    <n v="64886"/>
    <n v="46189"/>
    <n v="35275"/>
    <n v="9598"/>
    <n v="25454"/>
    <n v="1075"/>
    <n v="21611"/>
  </r>
  <r>
    <x v="19"/>
    <x v="4"/>
    <n v="61472"/>
    <n v="46232"/>
    <n v="35673"/>
    <n v="8010"/>
    <n v="24499"/>
    <n v="1230"/>
    <n v="19484"/>
  </r>
  <r>
    <x v="19"/>
    <x v="5"/>
    <n v="100852"/>
    <n v="77393"/>
    <n v="56017"/>
    <n v="12336"/>
    <n v="36637"/>
    <n v="1672"/>
    <n v="33569"/>
  </r>
  <r>
    <x v="19"/>
    <x v="6"/>
    <n v="226865"/>
    <n v="172738"/>
    <n v="132151"/>
    <n v="34053"/>
    <n v="104944"/>
    <n v="5702"/>
    <n v="83041"/>
  </r>
  <r>
    <x v="19"/>
    <x v="7"/>
    <n v="41444"/>
    <n v="29641"/>
    <n v="21608"/>
    <n v="6599"/>
    <n v="18653"/>
    <n v="867"/>
    <n v="13368"/>
  </r>
  <r>
    <x v="19"/>
    <x v="8"/>
    <n v="113895"/>
    <n v="83924"/>
    <n v="63548"/>
    <n v="18256"/>
    <n v="59329"/>
    <n v="2909"/>
    <n v="42519"/>
  </r>
  <r>
    <x v="19"/>
    <x v="9"/>
    <n v="165432"/>
    <n v="129223"/>
    <n v="97626"/>
    <n v="18449"/>
    <n v="60310"/>
    <n v="3069"/>
    <n v="65627"/>
  </r>
  <r>
    <x v="19"/>
    <x v="10"/>
    <n v="1858"/>
    <n v="1275"/>
    <n v="992"/>
    <n v="520"/>
    <n v="1162"/>
    <n v="73"/>
    <n v="678"/>
  </r>
  <r>
    <x v="19"/>
    <x v="11"/>
    <n v="964449"/>
    <n v="727751"/>
    <n v="551857"/>
    <n v="138112"/>
    <n v="412915"/>
    <n v="20176"/>
    <n v="344686"/>
  </r>
  <r>
    <x v="19"/>
    <x v="12"/>
    <n v="1597"/>
    <n v="759"/>
    <n v="526"/>
    <n v="309"/>
    <n v="618"/>
    <n v="46"/>
    <n v="312"/>
  </r>
  <r>
    <x v="19"/>
    <x v="13"/>
    <n v="79134"/>
    <n v="60349"/>
    <n v="46846"/>
    <n v="10908"/>
    <n v="31402"/>
    <n v="1244"/>
    <n v="26168"/>
  </r>
  <r>
    <x v="19"/>
    <x v="14"/>
    <n v="2737"/>
    <n v="1598"/>
    <n v="1258"/>
    <n v="590"/>
    <n v="1655"/>
    <n v="75"/>
    <n v="94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74681F2-6568-40FF-A47F-D19125951980}"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dataField="1" showAll="0"/>
    <pivotField showAll="0"/>
    <pivotField showAll="0"/>
    <pivotField showAll="0"/>
    <pivotField showAll="0"/>
    <pivotField showAll="0"/>
    <pivotField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no_of_claims" fld="2" baseField="0" baseItem="0"/>
  </dataFields>
  <formats count="5">
    <format dxfId="34">
      <pivotArea type="all" dataOnly="0" outline="0" fieldPosition="0"/>
    </format>
    <format dxfId="33">
      <pivotArea outline="0" collapsedLevelsAreSubtotals="1" fieldPosition="0"/>
    </format>
    <format dxfId="32">
      <pivotArea field="0" type="button" dataOnly="0" labelOnly="1" outline="0" axis="axisRow" fieldPosition="0"/>
    </format>
    <format dxfId="31">
      <pivotArea dataOnly="0" labelOnly="1" fieldPosition="0">
        <references count="1">
          <reference field="0" count="0"/>
        </references>
      </pivotArea>
    </format>
    <format dxfId="30">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4EC1361-37C1-4F56-A03B-FC01D0A43413}"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C26" firstHeaderRow="0"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dataField="1" showAll="0"/>
    <pivotField dataField="1" showAll="0"/>
    <pivotField showAll="0"/>
    <pivotField showAll="0"/>
    <pivotField showAll="0"/>
    <pivotField showAll="0"/>
  </pivotFields>
  <rowFields count="1">
    <field x="0"/>
  </rowFields>
  <rowItems count="20">
    <i>
      <x/>
    </i>
    <i>
      <x v="1"/>
    </i>
    <i>
      <x v="2"/>
    </i>
    <i>
      <x v="3"/>
    </i>
    <i>
      <x v="4"/>
    </i>
    <i>
      <x v="5"/>
    </i>
    <i>
      <x v="6"/>
    </i>
    <i>
      <x v="7"/>
    </i>
    <i>
      <x v="8"/>
    </i>
    <i>
      <x v="9"/>
    </i>
    <i>
      <x v="10"/>
    </i>
    <i>
      <x v="11"/>
    </i>
    <i>
      <x v="12"/>
    </i>
    <i>
      <x v="13"/>
    </i>
    <i>
      <x v="14"/>
    </i>
    <i>
      <x v="15"/>
    </i>
    <i>
      <x v="16"/>
    </i>
    <i>
      <x v="17"/>
    </i>
    <i>
      <x v="18"/>
    </i>
    <i>
      <x v="19"/>
    </i>
  </rowItems>
  <colFields count="1">
    <field x="-2"/>
  </colFields>
  <colItems count="2">
    <i>
      <x/>
    </i>
    <i i="1">
      <x v="1"/>
    </i>
  </colItems>
  <pageFields count="1">
    <pageField fld="1" item="0" hier="-1"/>
  </pageFields>
  <dataFields count="2">
    <dataField name="Sum of examinations" fld="3" baseField="0" baseItem="0"/>
    <dataField name="Sum of examinations_exc_new_claims" fld="4" baseField="0" baseItem="0"/>
  </dataFields>
  <formats count="5">
    <format dxfId="29">
      <pivotArea type="all" dataOnly="0" outline="0" fieldPosition="0"/>
    </format>
    <format dxfId="28">
      <pivotArea outline="0" collapsedLevelsAreSubtotals="1" fieldPosition="0"/>
    </format>
    <format dxfId="27">
      <pivotArea field="0" type="button" dataOnly="0" labelOnly="1" outline="0" axis="axisRow" fieldPosition="0"/>
    </format>
    <format dxfId="26">
      <pivotArea dataOnly="0" labelOnly="1" fieldPosition="0">
        <references count="1">
          <reference field="0" count="0"/>
        </references>
      </pivotArea>
    </format>
    <format dxfId="25">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57B519A4-BA8F-4D7D-AD6D-F36790FF450C}"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showAll="0"/>
    <pivotField showAll="0"/>
    <pivotField dataField="1" showAll="0"/>
    <pivotField showAll="0"/>
    <pivotField showAll="0"/>
    <pivotField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extractions" fld="5" baseField="0" baseItem="0"/>
  </dataFields>
  <formats count="5">
    <format dxfId="24">
      <pivotArea type="all" dataOnly="0" outline="0" fieldPosition="0"/>
    </format>
    <format dxfId="23">
      <pivotArea outline="0" collapsedLevelsAreSubtotals="1" fieldPosition="0"/>
    </format>
    <format dxfId="22">
      <pivotArea field="0" type="button" dataOnly="0" labelOnly="1" outline="0" axis="axisRow" fieldPosition="0"/>
    </format>
    <format dxfId="21">
      <pivotArea dataOnly="0" labelOnly="1" fieldPosition="0">
        <references count="1">
          <reference field="0" count="0"/>
        </references>
      </pivotArea>
    </format>
    <format dxfId="20">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B621655F-D06A-48F2-841E-BA113F1B1B66}"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showAll="0"/>
    <pivotField showAll="0"/>
    <pivotField showAll="0"/>
    <pivotField dataField="1" showAll="0"/>
    <pivotField showAll="0"/>
    <pivotField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Fillings" fld="6" baseField="0" baseItem="0"/>
  </dataFields>
  <formats count="5">
    <format dxfId="19">
      <pivotArea type="all" dataOnly="0" outline="0" fieldPosition="0"/>
    </format>
    <format dxfId="18">
      <pivotArea outline="0" collapsedLevelsAreSubtotals="1" fieldPosition="0"/>
    </format>
    <format dxfId="17">
      <pivotArea field="0" type="button" dataOnly="0" labelOnly="1" outline="0" axis="axisRow" fieldPosition="0"/>
    </format>
    <format dxfId="16">
      <pivotArea dataOnly="0" labelOnly="1" fieldPosition="0">
        <references count="1">
          <reference field="0" count="0"/>
        </references>
      </pivotArea>
    </format>
    <format dxfId="15">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CD9BD121-121D-4FA9-84B0-218732893B9F}"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showAll="0"/>
    <pivotField showAll="0"/>
    <pivotField showAll="0"/>
    <pivotField showAll="0"/>
    <pivotField dataField="1" showAll="0"/>
    <pivotField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root_treatments" fld="7" baseField="0" baseItem="0"/>
  </dataFields>
  <formats count="5">
    <format dxfId="14">
      <pivotArea type="all" dataOnly="0" outline="0" fieldPosition="0"/>
    </format>
    <format dxfId="13">
      <pivotArea outline="0" collapsedLevelsAreSubtotals="1" fieldPosition="0"/>
    </format>
    <format dxfId="12">
      <pivotArea field="0" type="button" dataOnly="0" labelOnly="1" outline="0" axis="axisRow" fieldPosition="0"/>
    </format>
    <format dxfId="11">
      <pivotArea dataOnly="0" labelOnly="1" fieldPosition="0">
        <references count="1">
          <reference field="0" count="0"/>
        </references>
      </pivotArea>
    </format>
    <format dxfId="10">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650A9505-0B97-464A-BA63-2E0CC3653096}" name="PivotTable2" cacheId="1"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9">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showAll="0"/>
    <pivotField showAll="0"/>
    <pivotField showAll="0"/>
    <pivotField showAll="0"/>
    <pivotField showAll="0"/>
    <pivotField dataField="1"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simple_periodontal" fld="8" baseField="0" baseItem="0"/>
  </dataFields>
  <formats count="5">
    <format dxfId="9">
      <pivotArea type="all" dataOnly="0" outline="0" fieldPosition="0"/>
    </format>
    <format dxfId="8">
      <pivotArea outline="0" collapsedLevelsAreSubtotals="1" fieldPosition="0"/>
    </format>
    <format dxfId="7">
      <pivotArea field="0" type="button" dataOnly="0" labelOnly="1" outline="0" axis="axisRow" fieldPosition="0"/>
    </format>
    <format dxfId="6">
      <pivotArea dataOnly="0" labelOnly="1" fieldPosition="0">
        <references count="1">
          <reference field="0" count="0"/>
        </references>
      </pivotArea>
    </format>
    <format dxfId="5">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A8E682D-864C-49CC-BD60-4FF8B7E8B549}" name="PivotTable2" cacheId="0" applyNumberFormats="0" applyBorderFormats="0" applyFontFormats="0" applyPatternFormats="0" applyAlignmentFormats="0" applyWidthHeightFormats="1" dataCaption="Values" updatedVersion="8" minRefreshableVersion="3" rowGrandTotals="0" itemPrintTitles="1" createdVersion="8" indent="0" outline="1" outlineData="1" multipleFieldFilters="0">
  <location ref="A6:B26" firstHeaderRow="1" firstDataRow="1" firstDataCol="1" rowPageCount="1" colPageCount="1"/>
  <pivotFields count="10">
    <pivotField axis="axisRow" showAll="0">
      <items count="21">
        <item x="0"/>
        <item x="1"/>
        <item x="2"/>
        <item x="3"/>
        <item x="4"/>
        <item x="5"/>
        <item x="6"/>
        <item x="7"/>
        <item x="8"/>
        <item x="9"/>
        <item x="10"/>
        <item x="11"/>
        <item x="12"/>
        <item x="13"/>
        <item x="14"/>
        <item x="15"/>
        <item x="16"/>
        <item x="17"/>
        <item x="18"/>
        <item x="19"/>
        <item t="default"/>
      </items>
    </pivotField>
    <pivotField name="NHS Board" axis="axisPage" showAll="0">
      <items count="16">
        <item x="11"/>
        <item x="0"/>
        <item x="1"/>
        <item x="2"/>
        <item x="3"/>
        <item x="4"/>
        <item x="5"/>
        <item x="6"/>
        <item x="7"/>
        <item x="8"/>
        <item x="9"/>
        <item x="10"/>
        <item x="12"/>
        <item x="13"/>
        <item x="14"/>
        <item t="default"/>
      </items>
    </pivotField>
    <pivotField showAll="0"/>
    <pivotField showAll="0"/>
    <pivotField showAll="0"/>
    <pivotField showAll="0"/>
    <pivotField showAll="0"/>
    <pivotField showAll="0"/>
    <pivotField showAll="0"/>
    <pivotField dataField="1" showAll="0"/>
  </pivotFields>
  <rowFields count="1">
    <field x="0"/>
  </rowFields>
  <rowItems count="20">
    <i>
      <x/>
    </i>
    <i>
      <x v="1"/>
    </i>
    <i>
      <x v="2"/>
    </i>
    <i>
      <x v="3"/>
    </i>
    <i>
      <x v="4"/>
    </i>
    <i>
      <x v="5"/>
    </i>
    <i>
      <x v="6"/>
    </i>
    <i>
      <x v="7"/>
    </i>
    <i>
      <x v="8"/>
    </i>
    <i>
      <x v="9"/>
    </i>
    <i>
      <x v="10"/>
    </i>
    <i>
      <x v="11"/>
    </i>
    <i>
      <x v="12"/>
    </i>
    <i>
      <x v="13"/>
    </i>
    <i>
      <x v="14"/>
    </i>
    <i>
      <x v="15"/>
    </i>
    <i>
      <x v="16"/>
    </i>
    <i>
      <x v="17"/>
    </i>
    <i>
      <x v="18"/>
    </i>
    <i>
      <x v="19"/>
    </i>
  </rowItems>
  <colItems count="1">
    <i/>
  </colItems>
  <pageFields count="1">
    <pageField fld="1" item="0" hier="-1"/>
  </pageFields>
  <dataFields count="1">
    <dataField name="Sum of Radiographs" fld="9" baseField="0" baseItem="0"/>
  </dataFields>
  <formats count="5">
    <format dxfId="4">
      <pivotArea type="all" dataOnly="0" outline="0" fieldPosition="0"/>
    </format>
    <format dxfId="3">
      <pivotArea outline="0" collapsedLevelsAreSubtotals="1"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outline="0" axis="axisValues" fieldPosition="0"/>
    </format>
  </formats>
  <pivotTableStyleInfo name="PivotStyleLight2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5.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6.bin"/><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7.bin"/><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8.bin"/><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9.bin"/><Relationship Id="rId1" Type="http://schemas.openxmlformats.org/officeDocument/2006/relationships/pivotTable" Target="../pivotTables/pivot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12FB6C-86CA-4977-BE6B-9EC09145C15F}">
  <dimension ref="A4:K152"/>
  <sheetViews>
    <sheetView tabSelected="1" zoomScale="120" zoomScaleNormal="120" workbookViewId="0"/>
  </sheetViews>
  <sheetFormatPr defaultColWidth="8.7265625" defaultRowHeight="12.5" x14ac:dyDescent="0.25"/>
  <cols>
    <col min="1" max="16384" width="8.7265625" style="20"/>
  </cols>
  <sheetData>
    <row r="4" spans="1:11" ht="13" x14ac:dyDescent="0.3">
      <c r="A4" s="19" t="s">
        <v>43</v>
      </c>
    </row>
    <row r="5" spans="1:11" ht="12.65" customHeight="1" x14ac:dyDescent="0.25">
      <c r="A5" s="45" t="s">
        <v>72</v>
      </c>
      <c r="B5" s="46"/>
      <c r="C5" s="46"/>
      <c r="D5" s="46"/>
      <c r="E5" s="46"/>
      <c r="F5" s="46"/>
      <c r="G5" s="46"/>
      <c r="H5" s="46"/>
      <c r="I5" s="46"/>
      <c r="J5" s="46"/>
    </row>
    <row r="6" spans="1:11" s="21" customFormat="1" x14ac:dyDescent="0.25">
      <c r="A6" s="46"/>
      <c r="B6" s="46"/>
      <c r="C6" s="46"/>
      <c r="D6" s="46"/>
      <c r="E6" s="46"/>
      <c r="F6" s="46"/>
      <c r="G6" s="46"/>
      <c r="H6" s="46"/>
      <c r="I6" s="46"/>
      <c r="J6" s="46"/>
      <c r="K6" s="20"/>
    </row>
    <row r="7" spans="1:11" s="21" customFormat="1" x14ac:dyDescent="0.25">
      <c r="A7" s="46"/>
      <c r="B7" s="46"/>
      <c r="C7" s="46"/>
      <c r="D7" s="46"/>
      <c r="E7" s="46"/>
      <c r="F7" s="46"/>
      <c r="G7" s="46"/>
      <c r="H7" s="46"/>
      <c r="I7" s="46"/>
      <c r="J7" s="46"/>
      <c r="K7" s="20"/>
    </row>
    <row r="8" spans="1:11" s="21" customFormat="1" ht="15.5" x14ac:dyDescent="0.35">
      <c r="A8" s="22"/>
      <c r="B8" s="20"/>
      <c r="C8" s="20"/>
      <c r="D8" s="20"/>
      <c r="E8" s="20"/>
      <c r="F8" s="20"/>
      <c r="G8" s="20"/>
      <c r="H8" s="20"/>
      <c r="I8" s="20"/>
      <c r="J8" s="20"/>
      <c r="K8" s="20"/>
    </row>
    <row r="9" spans="1:11" s="21" customFormat="1" x14ac:dyDescent="0.25">
      <c r="A9" s="45" t="s">
        <v>73</v>
      </c>
      <c r="B9" s="46"/>
      <c r="C9" s="46"/>
      <c r="D9" s="46"/>
      <c r="E9" s="46"/>
      <c r="F9" s="46"/>
      <c r="G9" s="46"/>
      <c r="H9" s="46"/>
      <c r="I9" s="46"/>
      <c r="J9" s="46"/>
      <c r="K9" s="20"/>
    </row>
    <row r="10" spans="1:11" s="21" customFormat="1" x14ac:dyDescent="0.25">
      <c r="A10" s="45"/>
      <c r="B10" s="46"/>
      <c r="C10" s="46"/>
      <c r="D10" s="46"/>
      <c r="E10" s="46"/>
      <c r="F10" s="46"/>
      <c r="G10" s="46"/>
      <c r="H10" s="46"/>
      <c r="I10" s="46"/>
      <c r="J10" s="46"/>
      <c r="K10" s="20"/>
    </row>
    <row r="11" spans="1:11" s="21" customFormat="1" x14ac:dyDescent="0.25">
      <c r="A11" s="46"/>
      <c r="B11" s="46"/>
      <c r="C11" s="46"/>
      <c r="D11" s="46"/>
      <c r="E11" s="46"/>
      <c r="F11" s="46"/>
      <c r="G11" s="46"/>
      <c r="H11" s="46"/>
      <c r="I11" s="46"/>
      <c r="J11" s="46"/>
      <c r="K11" s="20"/>
    </row>
    <row r="12" spans="1:11" s="21" customFormat="1" ht="15.5" x14ac:dyDescent="0.35">
      <c r="A12" s="22"/>
      <c r="B12" s="20"/>
      <c r="C12" s="20"/>
      <c r="D12" s="20"/>
      <c r="E12" s="20"/>
      <c r="F12" s="20"/>
      <c r="G12" s="20"/>
      <c r="H12" s="20"/>
      <c r="I12" s="20"/>
      <c r="J12" s="20"/>
      <c r="K12" s="20"/>
    </row>
    <row r="13" spans="1:11" s="21" customFormat="1" ht="13" x14ac:dyDescent="0.3">
      <c r="A13" s="23" t="s">
        <v>135</v>
      </c>
      <c r="B13" s="20"/>
      <c r="C13" s="20"/>
      <c r="D13" s="20"/>
      <c r="E13" s="20"/>
      <c r="F13" s="20"/>
      <c r="G13" s="20"/>
      <c r="H13" s="20"/>
      <c r="I13" s="20"/>
      <c r="J13" s="20"/>
      <c r="K13" s="20"/>
    </row>
    <row r="14" spans="1:11" s="21" customFormat="1" x14ac:dyDescent="0.25">
      <c r="A14" s="20" t="s">
        <v>134</v>
      </c>
    </row>
    <row r="15" spans="1:11" s="21" customFormat="1" x14ac:dyDescent="0.25">
      <c r="A15" s="21" t="s">
        <v>74</v>
      </c>
    </row>
    <row r="16" spans="1:11" s="21" customFormat="1" x14ac:dyDescent="0.25">
      <c r="A16" s="21" t="s">
        <v>75</v>
      </c>
    </row>
    <row r="17" spans="1:10" s="21" customFormat="1" x14ac:dyDescent="0.25"/>
    <row r="18" spans="1:10" s="21" customFormat="1" ht="13" x14ac:dyDescent="0.3">
      <c r="A18" s="23" t="s">
        <v>76</v>
      </c>
    </row>
    <row r="19" spans="1:10" s="21" customFormat="1" x14ac:dyDescent="0.25">
      <c r="A19" s="20" t="s">
        <v>136</v>
      </c>
    </row>
    <row r="20" spans="1:10" s="21" customFormat="1" x14ac:dyDescent="0.25">
      <c r="A20" s="21" t="s">
        <v>77</v>
      </c>
    </row>
    <row r="21" spans="1:10" s="21" customFormat="1" x14ac:dyDescent="0.25"/>
    <row r="22" spans="1:10" s="21" customFormat="1" ht="13" x14ac:dyDescent="0.3">
      <c r="A22" s="23" t="s">
        <v>78</v>
      </c>
    </row>
    <row r="23" spans="1:10" s="21" customFormat="1" x14ac:dyDescent="0.25">
      <c r="A23" s="47" t="s">
        <v>137</v>
      </c>
      <c r="B23" s="47"/>
      <c r="C23" s="47"/>
      <c r="D23" s="47"/>
      <c r="E23" s="47"/>
      <c r="F23" s="47"/>
      <c r="G23" s="47"/>
      <c r="H23" s="47"/>
      <c r="I23" s="47"/>
      <c r="J23" s="47"/>
    </row>
    <row r="24" spans="1:10" s="21" customFormat="1" x14ac:dyDescent="0.25">
      <c r="A24" s="47"/>
      <c r="B24" s="47"/>
      <c r="C24" s="47"/>
      <c r="D24" s="47"/>
      <c r="E24" s="47"/>
      <c r="F24" s="47"/>
      <c r="G24" s="47"/>
      <c r="H24" s="47"/>
      <c r="I24" s="47"/>
      <c r="J24" s="47"/>
    </row>
    <row r="25" spans="1:10" s="21" customFormat="1" x14ac:dyDescent="0.25">
      <c r="A25" s="47"/>
      <c r="B25" s="47"/>
      <c r="C25" s="47"/>
      <c r="D25" s="47"/>
      <c r="E25" s="47"/>
      <c r="F25" s="47"/>
      <c r="G25" s="47"/>
      <c r="H25" s="47"/>
      <c r="I25" s="47"/>
      <c r="J25" s="47"/>
    </row>
    <row r="26" spans="1:10" s="21" customFormat="1" x14ac:dyDescent="0.25">
      <c r="A26" s="47"/>
      <c r="B26" s="47"/>
      <c r="C26" s="47"/>
      <c r="D26" s="47"/>
      <c r="E26" s="47"/>
      <c r="F26" s="47"/>
      <c r="G26" s="47"/>
      <c r="H26" s="47"/>
      <c r="I26" s="47"/>
      <c r="J26" s="47"/>
    </row>
    <row r="27" spans="1:10" s="21" customFormat="1" x14ac:dyDescent="0.25">
      <c r="A27" s="47"/>
      <c r="B27" s="47"/>
      <c r="C27" s="47"/>
      <c r="D27" s="47"/>
      <c r="E27" s="47"/>
      <c r="F27" s="47"/>
      <c r="G27" s="47"/>
      <c r="H27" s="47"/>
      <c r="I27" s="47"/>
      <c r="J27" s="47"/>
    </row>
    <row r="28" spans="1:10" s="21" customFormat="1" x14ac:dyDescent="0.25">
      <c r="A28" s="47"/>
      <c r="B28" s="47"/>
      <c r="C28" s="47"/>
      <c r="D28" s="47"/>
      <c r="E28" s="47"/>
      <c r="F28" s="47"/>
      <c r="G28" s="47"/>
      <c r="H28" s="47"/>
      <c r="I28" s="47"/>
      <c r="J28" s="47"/>
    </row>
    <row r="29" spans="1:10" s="21" customFormat="1" x14ac:dyDescent="0.25">
      <c r="A29" s="47"/>
      <c r="B29" s="47"/>
      <c r="C29" s="47"/>
      <c r="D29" s="47"/>
      <c r="E29" s="47"/>
      <c r="F29" s="47"/>
      <c r="G29" s="47"/>
      <c r="H29" s="47"/>
      <c r="I29" s="47"/>
      <c r="J29" s="47"/>
    </row>
    <row r="30" spans="1:10" s="21" customFormat="1" x14ac:dyDescent="0.25">
      <c r="A30" s="47"/>
      <c r="B30" s="47"/>
      <c r="C30" s="47"/>
      <c r="D30" s="47"/>
      <c r="E30" s="47"/>
      <c r="F30" s="47"/>
      <c r="G30" s="47"/>
      <c r="H30" s="47"/>
      <c r="I30" s="47"/>
      <c r="J30" s="47"/>
    </row>
    <row r="31" spans="1:10" s="21" customFormat="1" x14ac:dyDescent="0.25">
      <c r="A31" s="47"/>
      <c r="B31" s="47"/>
      <c r="C31" s="47"/>
      <c r="D31" s="47"/>
      <c r="E31" s="47"/>
      <c r="F31" s="47"/>
      <c r="G31" s="47"/>
      <c r="H31" s="47"/>
      <c r="I31" s="47"/>
      <c r="J31" s="47"/>
    </row>
    <row r="32" spans="1:10" s="21" customFormat="1" x14ac:dyDescent="0.25">
      <c r="A32" s="47"/>
      <c r="B32" s="47"/>
      <c r="C32" s="47"/>
      <c r="D32" s="47"/>
      <c r="E32" s="47"/>
      <c r="F32" s="47"/>
      <c r="G32" s="47"/>
      <c r="H32" s="47"/>
      <c r="I32" s="47"/>
      <c r="J32" s="47"/>
    </row>
    <row r="33" spans="1:10" s="21" customFormat="1" x14ac:dyDescent="0.25">
      <c r="A33" s="47"/>
      <c r="B33" s="47"/>
      <c r="C33" s="47"/>
      <c r="D33" s="47"/>
      <c r="E33" s="47"/>
      <c r="F33" s="47"/>
      <c r="G33" s="47"/>
      <c r="H33" s="47"/>
      <c r="I33" s="47"/>
      <c r="J33" s="47"/>
    </row>
    <row r="34" spans="1:10" s="21" customFormat="1" x14ac:dyDescent="0.25">
      <c r="A34" s="47"/>
      <c r="B34" s="47"/>
      <c r="C34" s="47"/>
      <c r="D34" s="47"/>
      <c r="E34" s="47"/>
      <c r="F34" s="47"/>
      <c r="G34" s="47"/>
      <c r="H34" s="47"/>
      <c r="I34" s="47"/>
      <c r="J34" s="47"/>
    </row>
    <row r="35" spans="1:10" s="21" customFormat="1" x14ac:dyDescent="0.25">
      <c r="A35" s="47"/>
      <c r="B35" s="47"/>
      <c r="C35" s="47"/>
      <c r="D35" s="47"/>
      <c r="E35" s="47"/>
      <c r="F35" s="47"/>
      <c r="G35" s="47"/>
      <c r="H35" s="47"/>
      <c r="I35" s="47"/>
      <c r="J35" s="47"/>
    </row>
    <row r="36" spans="1:10" s="21" customFormat="1" x14ac:dyDescent="0.25">
      <c r="A36" s="47"/>
      <c r="B36" s="47"/>
      <c r="C36" s="47"/>
      <c r="D36" s="47"/>
      <c r="E36" s="47"/>
      <c r="F36" s="47"/>
      <c r="G36" s="47"/>
      <c r="H36" s="47"/>
      <c r="I36" s="47"/>
      <c r="J36" s="47"/>
    </row>
    <row r="37" spans="1:10" s="21" customFormat="1" x14ac:dyDescent="0.25">
      <c r="A37" s="47"/>
      <c r="B37" s="47"/>
      <c r="C37" s="47"/>
      <c r="D37" s="47"/>
      <c r="E37" s="47"/>
      <c r="F37" s="47"/>
      <c r="G37" s="47"/>
      <c r="H37" s="47"/>
      <c r="I37" s="47"/>
      <c r="J37" s="47"/>
    </row>
    <row r="38" spans="1:10" s="21" customFormat="1" x14ac:dyDescent="0.25">
      <c r="A38" s="47"/>
      <c r="B38" s="47"/>
      <c r="C38" s="47"/>
      <c r="D38" s="47"/>
      <c r="E38" s="47"/>
      <c r="F38" s="47"/>
      <c r="G38" s="47"/>
      <c r="H38" s="47"/>
      <c r="I38" s="47"/>
      <c r="J38" s="47"/>
    </row>
    <row r="39" spans="1:10" s="21" customFormat="1" x14ac:dyDescent="0.25">
      <c r="A39" s="47"/>
      <c r="B39" s="47"/>
      <c r="C39" s="47"/>
      <c r="D39" s="47"/>
      <c r="E39" s="47"/>
      <c r="F39" s="47"/>
      <c r="G39" s="47"/>
      <c r="H39" s="47"/>
      <c r="I39" s="47"/>
      <c r="J39" s="47"/>
    </row>
    <row r="40" spans="1:10" s="21" customFormat="1" x14ac:dyDescent="0.25">
      <c r="A40" s="47"/>
      <c r="B40" s="47"/>
      <c r="C40" s="47"/>
      <c r="D40" s="47"/>
      <c r="E40" s="47"/>
      <c r="F40" s="47"/>
      <c r="G40" s="47"/>
      <c r="H40" s="47"/>
      <c r="I40" s="47"/>
      <c r="J40" s="47"/>
    </row>
    <row r="41" spans="1:10" s="21" customFormat="1" x14ac:dyDescent="0.25">
      <c r="A41" s="47"/>
      <c r="B41" s="47"/>
      <c r="C41" s="47"/>
      <c r="D41" s="47"/>
      <c r="E41" s="47"/>
      <c r="F41" s="47"/>
      <c r="G41" s="47"/>
      <c r="H41" s="47"/>
      <c r="I41" s="47"/>
      <c r="J41" s="47"/>
    </row>
    <row r="42" spans="1:10" s="21" customFormat="1" x14ac:dyDescent="0.25">
      <c r="A42" s="47"/>
      <c r="B42" s="47"/>
      <c r="C42" s="47"/>
      <c r="D42" s="47"/>
      <c r="E42" s="47"/>
      <c r="F42" s="47"/>
      <c r="G42" s="47"/>
      <c r="H42" s="47"/>
      <c r="I42" s="47"/>
      <c r="J42" s="47"/>
    </row>
    <row r="43" spans="1:10" s="21" customFormat="1" x14ac:dyDescent="0.25">
      <c r="A43" s="47"/>
      <c r="B43" s="47"/>
      <c r="C43" s="47"/>
      <c r="D43" s="47"/>
      <c r="E43" s="47"/>
      <c r="F43" s="47"/>
      <c r="G43" s="47"/>
      <c r="H43" s="47"/>
      <c r="I43" s="47"/>
      <c r="J43" s="47"/>
    </row>
    <row r="44" spans="1:10" s="21" customFormat="1" x14ac:dyDescent="0.25">
      <c r="A44" s="45" t="s">
        <v>92</v>
      </c>
      <c r="B44" s="48"/>
      <c r="C44" s="48"/>
      <c r="D44" s="48"/>
      <c r="E44" s="48"/>
      <c r="F44" s="48"/>
      <c r="G44" s="48"/>
      <c r="H44" s="48"/>
      <c r="I44" s="48"/>
      <c r="J44" s="48"/>
    </row>
    <row r="45" spans="1:10" s="21" customFormat="1" x14ac:dyDescent="0.25">
      <c r="A45" s="48"/>
      <c r="B45" s="48"/>
      <c r="C45" s="48"/>
      <c r="D45" s="48"/>
      <c r="E45" s="48"/>
      <c r="F45" s="48"/>
      <c r="G45" s="48"/>
      <c r="H45" s="48"/>
      <c r="I45" s="48"/>
      <c r="J45" s="48"/>
    </row>
    <row r="46" spans="1:10" s="21" customFormat="1" x14ac:dyDescent="0.25">
      <c r="A46" s="48"/>
      <c r="B46" s="48"/>
      <c r="C46" s="48"/>
      <c r="D46" s="48"/>
      <c r="E46" s="48"/>
      <c r="F46" s="48"/>
      <c r="G46" s="48"/>
      <c r="H46" s="48"/>
      <c r="I46" s="48"/>
      <c r="J46" s="48"/>
    </row>
    <row r="47" spans="1:10" s="21" customFormat="1" x14ac:dyDescent="0.25">
      <c r="A47" s="48"/>
      <c r="B47" s="48"/>
      <c r="C47" s="48"/>
      <c r="D47" s="48"/>
      <c r="E47" s="48"/>
      <c r="F47" s="48"/>
      <c r="G47" s="48"/>
      <c r="H47" s="48"/>
      <c r="I47" s="48"/>
      <c r="J47" s="48"/>
    </row>
    <row r="48" spans="1:10" s="21" customFormat="1" x14ac:dyDescent="0.25">
      <c r="A48" s="48"/>
      <c r="B48" s="48"/>
      <c r="C48" s="48"/>
      <c r="D48" s="48"/>
      <c r="E48" s="48"/>
      <c r="F48" s="48"/>
      <c r="G48" s="48"/>
      <c r="H48" s="48"/>
      <c r="I48" s="48"/>
      <c r="J48" s="48"/>
    </row>
    <row r="49" spans="1:10" s="21" customFormat="1" x14ac:dyDescent="0.25">
      <c r="A49" s="48"/>
      <c r="B49" s="48"/>
      <c r="C49" s="48"/>
      <c r="D49" s="48"/>
      <c r="E49" s="48"/>
      <c r="F49" s="48"/>
      <c r="G49" s="48"/>
      <c r="H49" s="48"/>
      <c r="I49" s="48"/>
      <c r="J49" s="48"/>
    </row>
    <row r="50" spans="1:10" s="21" customFormat="1" x14ac:dyDescent="0.25">
      <c r="A50" s="48"/>
      <c r="B50" s="48"/>
      <c r="C50" s="48"/>
      <c r="D50" s="48"/>
      <c r="E50" s="48"/>
      <c r="F50" s="48"/>
      <c r="G50" s="48"/>
      <c r="H50" s="48"/>
      <c r="I50" s="48"/>
      <c r="J50" s="48"/>
    </row>
    <row r="51" spans="1:10" s="21" customFormat="1" x14ac:dyDescent="0.25">
      <c r="A51" s="48"/>
      <c r="B51" s="48"/>
      <c r="C51" s="48"/>
      <c r="D51" s="48"/>
      <c r="E51" s="48"/>
      <c r="F51" s="48"/>
      <c r="G51" s="48"/>
      <c r="H51" s="48"/>
      <c r="I51" s="48"/>
      <c r="J51" s="48"/>
    </row>
    <row r="52" spans="1:10" s="21" customFormat="1" x14ac:dyDescent="0.25">
      <c r="A52" s="48"/>
      <c r="B52" s="48"/>
      <c r="C52" s="48"/>
      <c r="D52" s="48"/>
      <c r="E52" s="48"/>
      <c r="F52" s="48"/>
      <c r="G52" s="48"/>
      <c r="H52" s="48"/>
      <c r="I52" s="48"/>
      <c r="J52" s="48"/>
    </row>
    <row r="53" spans="1:10" s="21" customFormat="1" x14ac:dyDescent="0.25">
      <c r="A53" s="48"/>
      <c r="B53" s="48"/>
      <c r="C53" s="48"/>
      <c r="D53" s="48"/>
      <c r="E53" s="48"/>
      <c r="F53" s="48"/>
      <c r="G53" s="48"/>
      <c r="H53" s="48"/>
      <c r="I53" s="48"/>
      <c r="J53" s="48"/>
    </row>
    <row r="54" spans="1:10" s="21" customFormat="1" x14ac:dyDescent="0.25">
      <c r="A54" s="48"/>
      <c r="B54" s="48"/>
      <c r="C54" s="48"/>
      <c r="D54" s="48"/>
      <c r="E54" s="48"/>
      <c r="F54" s="48"/>
      <c r="G54" s="48"/>
      <c r="H54" s="48"/>
      <c r="I54" s="48"/>
      <c r="J54" s="48"/>
    </row>
    <row r="55" spans="1:10" s="21" customFormat="1" x14ac:dyDescent="0.25">
      <c r="A55" s="48"/>
      <c r="B55" s="48"/>
      <c r="C55" s="48"/>
      <c r="D55" s="48"/>
      <c r="E55" s="48"/>
      <c r="F55" s="48"/>
      <c r="G55" s="48"/>
      <c r="H55" s="48"/>
      <c r="I55" s="48"/>
      <c r="J55" s="48"/>
    </row>
    <row r="56" spans="1:10" s="21" customFormat="1" x14ac:dyDescent="0.25"/>
    <row r="57" spans="1:10" s="21" customFormat="1" ht="13" x14ac:dyDescent="0.3">
      <c r="A57" s="23" t="s">
        <v>79</v>
      </c>
    </row>
    <row r="58" spans="1:10" s="21" customFormat="1" x14ac:dyDescent="0.25">
      <c r="A58" s="49" t="s">
        <v>138</v>
      </c>
      <c r="B58" s="50"/>
      <c r="C58" s="50"/>
      <c r="D58" s="50"/>
      <c r="E58" s="50"/>
      <c r="F58" s="50"/>
      <c r="G58" s="50"/>
      <c r="H58" s="50"/>
      <c r="I58" s="50"/>
      <c r="J58" s="50"/>
    </row>
    <row r="59" spans="1:10" s="21" customFormat="1" x14ac:dyDescent="0.25">
      <c r="A59" s="50"/>
      <c r="B59" s="50"/>
      <c r="C59" s="50"/>
      <c r="D59" s="50"/>
      <c r="E59" s="50"/>
      <c r="F59" s="50"/>
      <c r="G59" s="50"/>
      <c r="H59" s="50"/>
      <c r="I59" s="50"/>
      <c r="J59" s="50"/>
    </row>
    <row r="60" spans="1:10" s="21" customFormat="1" x14ac:dyDescent="0.25">
      <c r="A60" s="50"/>
      <c r="B60" s="50"/>
      <c r="C60" s="50"/>
      <c r="D60" s="50"/>
      <c r="E60" s="50"/>
      <c r="F60" s="50"/>
      <c r="G60" s="50"/>
      <c r="H60" s="50"/>
      <c r="I60" s="50"/>
      <c r="J60" s="50"/>
    </row>
    <row r="61" spans="1:10" s="21" customFormat="1" x14ac:dyDescent="0.25">
      <c r="A61" s="50"/>
      <c r="B61" s="50"/>
      <c r="C61" s="50"/>
      <c r="D61" s="50"/>
      <c r="E61" s="50"/>
      <c r="F61" s="50"/>
      <c r="G61" s="50"/>
      <c r="H61" s="50"/>
      <c r="I61" s="50"/>
      <c r="J61" s="50"/>
    </row>
    <row r="62" spans="1:10" s="21" customFormat="1" x14ac:dyDescent="0.25">
      <c r="A62" s="50"/>
      <c r="B62" s="50"/>
      <c r="C62" s="50"/>
      <c r="D62" s="50"/>
      <c r="E62" s="50"/>
      <c r="F62" s="50"/>
      <c r="G62" s="50"/>
      <c r="H62" s="50"/>
      <c r="I62" s="50"/>
      <c r="J62" s="50"/>
    </row>
    <row r="63" spans="1:10" s="21" customFormat="1" x14ac:dyDescent="0.25">
      <c r="A63" s="50"/>
      <c r="B63" s="50"/>
      <c r="C63" s="50"/>
      <c r="D63" s="50"/>
      <c r="E63" s="50"/>
      <c r="F63" s="50"/>
      <c r="G63" s="50"/>
      <c r="H63" s="50"/>
      <c r="I63" s="50"/>
      <c r="J63" s="50"/>
    </row>
    <row r="64" spans="1:10" s="21" customFormat="1" x14ac:dyDescent="0.25">
      <c r="A64" s="50"/>
      <c r="B64" s="50"/>
      <c r="C64" s="50"/>
      <c r="D64" s="50"/>
      <c r="E64" s="50"/>
      <c r="F64" s="50"/>
      <c r="G64" s="50"/>
      <c r="H64" s="50"/>
      <c r="I64" s="50"/>
      <c r="J64" s="50"/>
    </row>
    <row r="65" spans="1:10" s="21" customFormat="1" x14ac:dyDescent="0.25">
      <c r="A65" s="50"/>
      <c r="B65" s="50"/>
      <c r="C65" s="50"/>
      <c r="D65" s="50"/>
      <c r="E65" s="50"/>
      <c r="F65" s="50"/>
      <c r="G65" s="50"/>
      <c r="H65" s="50"/>
      <c r="I65" s="50"/>
      <c r="J65" s="50"/>
    </row>
    <row r="66" spans="1:10" s="21" customFormat="1" x14ac:dyDescent="0.25">
      <c r="A66" s="50"/>
      <c r="B66" s="50"/>
      <c r="C66" s="50"/>
      <c r="D66" s="50"/>
      <c r="E66" s="50"/>
      <c r="F66" s="50"/>
      <c r="G66" s="50"/>
      <c r="H66" s="50"/>
      <c r="I66" s="50"/>
      <c r="J66" s="50"/>
    </row>
    <row r="67" spans="1:10" s="21" customFormat="1" x14ac:dyDescent="0.25">
      <c r="A67" s="50"/>
      <c r="B67" s="50"/>
      <c r="C67" s="50"/>
      <c r="D67" s="50"/>
      <c r="E67" s="50"/>
      <c r="F67" s="50"/>
      <c r="G67" s="50"/>
      <c r="H67" s="50"/>
      <c r="I67" s="50"/>
      <c r="J67" s="50"/>
    </row>
    <row r="68" spans="1:10" s="21" customFormat="1" x14ac:dyDescent="0.25">
      <c r="A68" s="50"/>
      <c r="B68" s="50"/>
      <c r="C68" s="50"/>
      <c r="D68" s="50"/>
      <c r="E68" s="50"/>
      <c r="F68" s="50"/>
      <c r="G68" s="50"/>
      <c r="H68" s="50"/>
      <c r="I68" s="50"/>
      <c r="J68" s="50"/>
    </row>
    <row r="69" spans="1:10" s="21" customFormat="1" x14ac:dyDescent="0.25"/>
    <row r="70" spans="1:10" s="21" customFormat="1" x14ac:dyDescent="0.25">
      <c r="A70" s="44" t="s">
        <v>80</v>
      </c>
      <c r="B70" s="44"/>
      <c r="C70" s="44"/>
      <c r="D70" s="44"/>
      <c r="E70" s="44"/>
      <c r="F70" s="44"/>
      <c r="G70" s="44"/>
      <c r="H70" s="44"/>
      <c r="I70" s="44"/>
      <c r="J70" s="44"/>
    </row>
    <row r="71" spans="1:10" s="21" customFormat="1" x14ac:dyDescent="0.25">
      <c r="A71" s="44"/>
      <c r="B71" s="44"/>
      <c r="C71" s="44"/>
      <c r="D71" s="44"/>
      <c r="E71" s="44"/>
      <c r="F71" s="44"/>
      <c r="G71" s="44"/>
      <c r="H71" s="44"/>
      <c r="I71" s="44"/>
      <c r="J71" s="44"/>
    </row>
    <row r="72" spans="1:10" s="21" customFormat="1" x14ac:dyDescent="0.25">
      <c r="A72" s="44"/>
      <c r="B72" s="44"/>
      <c r="C72" s="44"/>
      <c r="D72" s="44"/>
      <c r="E72" s="44"/>
      <c r="F72" s="44"/>
      <c r="G72" s="44"/>
      <c r="H72" s="44"/>
      <c r="I72" s="44"/>
      <c r="J72" s="44"/>
    </row>
    <row r="73" spans="1:10" s="21" customFormat="1" x14ac:dyDescent="0.25">
      <c r="A73" s="44"/>
      <c r="B73" s="44"/>
      <c r="C73" s="44"/>
      <c r="D73" s="44"/>
      <c r="E73" s="44"/>
      <c r="F73" s="44"/>
      <c r="G73" s="44"/>
      <c r="H73" s="44"/>
      <c r="I73" s="44"/>
      <c r="J73" s="44"/>
    </row>
    <row r="74" spans="1:10" s="21" customFormat="1" x14ac:dyDescent="0.25">
      <c r="A74" s="44"/>
      <c r="B74" s="44"/>
      <c r="C74" s="44"/>
      <c r="D74" s="44"/>
      <c r="E74" s="44"/>
      <c r="F74" s="44"/>
      <c r="G74" s="44"/>
      <c r="H74" s="44"/>
      <c r="I74" s="44"/>
      <c r="J74" s="44"/>
    </row>
    <row r="75" spans="1:10" s="21" customFormat="1" x14ac:dyDescent="0.25">
      <c r="A75" s="44"/>
      <c r="B75" s="44"/>
      <c r="C75" s="44"/>
      <c r="D75" s="44"/>
      <c r="E75" s="44"/>
      <c r="F75" s="44"/>
      <c r="G75" s="44"/>
      <c r="H75" s="44"/>
      <c r="I75" s="44"/>
      <c r="J75" s="44"/>
    </row>
    <row r="76" spans="1:10" s="21" customFormat="1" x14ac:dyDescent="0.25">
      <c r="A76" s="44"/>
      <c r="B76" s="44"/>
      <c r="C76" s="44"/>
      <c r="D76" s="44"/>
      <c r="E76" s="44"/>
      <c r="F76" s="44"/>
      <c r="G76" s="44"/>
      <c r="H76" s="44"/>
      <c r="I76" s="44"/>
      <c r="J76" s="44"/>
    </row>
    <row r="77" spans="1:10" s="21" customFormat="1" x14ac:dyDescent="0.25"/>
    <row r="78" spans="1:10" s="21" customFormat="1" x14ac:dyDescent="0.25">
      <c r="A78" s="25" t="s">
        <v>93</v>
      </c>
      <c r="B78" s="21" t="s">
        <v>81</v>
      </c>
    </row>
    <row r="79" spans="1:10" s="21" customFormat="1" x14ac:dyDescent="0.25"/>
    <row r="80" spans="1:10" s="21" customFormat="1" x14ac:dyDescent="0.25"/>
    <row r="81" s="21" customFormat="1" x14ac:dyDescent="0.25"/>
    <row r="82" s="21" customFormat="1" x14ac:dyDescent="0.25"/>
    <row r="83" s="21" customFormat="1" x14ac:dyDescent="0.25"/>
    <row r="84" s="21" customFormat="1" x14ac:dyDescent="0.25"/>
    <row r="85" s="21" customFormat="1" x14ac:dyDescent="0.25"/>
    <row r="86" s="21" customFormat="1" x14ac:dyDescent="0.25"/>
    <row r="87" s="21" customFormat="1" x14ac:dyDescent="0.25"/>
    <row r="88" s="21" customFormat="1" x14ac:dyDescent="0.25"/>
    <row r="89" s="21" customFormat="1" x14ac:dyDescent="0.25"/>
    <row r="90" s="21" customFormat="1" x14ac:dyDescent="0.25"/>
    <row r="91" s="21" customFormat="1" x14ac:dyDescent="0.25"/>
    <row r="92" s="21" customFormat="1" x14ac:dyDescent="0.25"/>
    <row r="93" s="21" customFormat="1" x14ac:dyDescent="0.25"/>
    <row r="94" s="21" customFormat="1" x14ac:dyDescent="0.25"/>
    <row r="95" s="21" customFormat="1" x14ac:dyDescent="0.25"/>
    <row r="96" s="21" customFormat="1" x14ac:dyDescent="0.25"/>
    <row r="97" s="21" customFormat="1" x14ac:dyDescent="0.25"/>
    <row r="98" s="21" customFormat="1" x14ac:dyDescent="0.25"/>
    <row r="99" s="21" customFormat="1" x14ac:dyDescent="0.25"/>
    <row r="100" s="21" customFormat="1" x14ac:dyDescent="0.25"/>
    <row r="101" s="21" customFormat="1" x14ac:dyDescent="0.25"/>
    <row r="102" s="21" customFormat="1" x14ac:dyDescent="0.25"/>
    <row r="103" s="21" customFormat="1" x14ac:dyDescent="0.25"/>
    <row r="104" s="21" customFormat="1" x14ac:dyDescent="0.25"/>
    <row r="105" s="21" customFormat="1" x14ac:dyDescent="0.25"/>
    <row r="106" s="21" customFormat="1" x14ac:dyDescent="0.25"/>
    <row r="107" s="21" customFormat="1" x14ac:dyDescent="0.25"/>
    <row r="108" s="21" customFormat="1" x14ac:dyDescent="0.25"/>
    <row r="109" s="21" customFormat="1" x14ac:dyDescent="0.25"/>
    <row r="110" s="21" customFormat="1" x14ac:dyDescent="0.25"/>
    <row r="111" s="21" customFormat="1" x14ac:dyDescent="0.25"/>
    <row r="112" s="21" customFormat="1" x14ac:dyDescent="0.25"/>
    <row r="113" s="21" customFormat="1" x14ac:dyDescent="0.25"/>
    <row r="114" s="21" customFormat="1" x14ac:dyDescent="0.25"/>
    <row r="115" s="21" customFormat="1" x14ac:dyDescent="0.25"/>
    <row r="116" s="21" customFormat="1" x14ac:dyDescent="0.25"/>
    <row r="117" s="21" customFormat="1" x14ac:dyDescent="0.25"/>
    <row r="118" s="21" customFormat="1" x14ac:dyDescent="0.25"/>
    <row r="119" s="21" customFormat="1" x14ac:dyDescent="0.25"/>
    <row r="120" s="21" customFormat="1" x14ac:dyDescent="0.25"/>
    <row r="121" s="21" customFormat="1" x14ac:dyDescent="0.25"/>
    <row r="122" s="21" customFormat="1" x14ac:dyDescent="0.25"/>
    <row r="123" s="21" customFormat="1" x14ac:dyDescent="0.25"/>
    <row r="124" s="21" customFormat="1" x14ac:dyDescent="0.25"/>
    <row r="125" s="21" customFormat="1" x14ac:dyDescent="0.25"/>
    <row r="126" s="21" customFormat="1" x14ac:dyDescent="0.25"/>
    <row r="127" s="21" customFormat="1" x14ac:dyDescent="0.25"/>
    <row r="128" s="21" customFormat="1" x14ac:dyDescent="0.25"/>
    <row r="129" spans="1:11" s="21" customFormat="1" x14ac:dyDescent="0.25"/>
    <row r="130" spans="1:11" s="21" customFormat="1" x14ac:dyDescent="0.25"/>
    <row r="131" spans="1:11" s="21" customFormat="1" x14ac:dyDescent="0.25"/>
    <row r="132" spans="1:11" s="21" customFormat="1" x14ac:dyDescent="0.25"/>
    <row r="133" spans="1:11" s="21" customFormat="1" x14ac:dyDescent="0.25"/>
    <row r="134" spans="1:11" s="21" customFormat="1" x14ac:dyDescent="0.25"/>
    <row r="135" spans="1:11" s="21" customFormat="1" x14ac:dyDescent="0.25"/>
    <row r="136" spans="1:11" s="21" customFormat="1" x14ac:dyDescent="0.25"/>
    <row r="137" spans="1:11" s="21" customFormat="1" x14ac:dyDescent="0.25"/>
    <row r="138" spans="1:11" s="21" customFormat="1" x14ac:dyDescent="0.25"/>
    <row r="139" spans="1:11" s="21" customFormat="1" x14ac:dyDescent="0.25"/>
    <row r="140" spans="1:11" s="21" customFormat="1" x14ac:dyDescent="0.25"/>
    <row r="141" spans="1:11" x14ac:dyDescent="0.25">
      <c r="A141" s="21"/>
      <c r="B141" s="21"/>
      <c r="C141" s="21"/>
      <c r="D141" s="21"/>
      <c r="E141" s="21"/>
      <c r="F141" s="21"/>
      <c r="G141" s="21"/>
      <c r="H141" s="21"/>
      <c r="I141" s="21"/>
      <c r="J141" s="21"/>
      <c r="K141" s="21"/>
    </row>
    <row r="142" spans="1:11" x14ac:dyDescent="0.25">
      <c r="A142" s="21"/>
      <c r="B142" s="21"/>
      <c r="C142" s="21"/>
      <c r="D142" s="21"/>
      <c r="E142" s="21"/>
      <c r="F142" s="21"/>
      <c r="G142" s="21"/>
      <c r="H142" s="21"/>
      <c r="I142" s="21"/>
      <c r="J142" s="21"/>
      <c r="K142" s="21"/>
    </row>
    <row r="143" spans="1:11" x14ac:dyDescent="0.25">
      <c r="A143" s="21"/>
      <c r="B143" s="21"/>
      <c r="C143" s="21"/>
      <c r="D143" s="21"/>
      <c r="E143" s="21"/>
      <c r="F143" s="21"/>
      <c r="G143" s="21"/>
      <c r="H143" s="21"/>
      <c r="I143" s="21"/>
      <c r="J143" s="21"/>
      <c r="K143" s="21"/>
    </row>
    <row r="144" spans="1:11" x14ac:dyDescent="0.25">
      <c r="A144" s="21"/>
      <c r="B144" s="21"/>
      <c r="C144" s="21"/>
      <c r="D144" s="21"/>
      <c r="E144" s="21"/>
      <c r="F144" s="21"/>
      <c r="G144" s="21"/>
      <c r="H144" s="21"/>
      <c r="I144" s="21"/>
      <c r="J144" s="21"/>
      <c r="K144" s="21"/>
    </row>
    <row r="145" spans="1:11" x14ac:dyDescent="0.25">
      <c r="A145" s="21"/>
      <c r="B145" s="21"/>
      <c r="C145" s="21"/>
      <c r="D145" s="21"/>
      <c r="E145" s="21"/>
      <c r="F145" s="21"/>
      <c r="G145" s="21"/>
      <c r="H145" s="21"/>
      <c r="I145" s="21"/>
      <c r="J145" s="21"/>
      <c r="K145" s="21"/>
    </row>
    <row r="146" spans="1:11" x14ac:dyDescent="0.25">
      <c r="A146" s="21"/>
      <c r="B146" s="21"/>
      <c r="C146" s="21"/>
      <c r="D146" s="21"/>
      <c r="E146" s="21"/>
      <c r="F146" s="21"/>
      <c r="G146" s="21"/>
      <c r="H146" s="21"/>
      <c r="I146" s="21"/>
      <c r="J146" s="21"/>
      <c r="K146" s="21"/>
    </row>
    <row r="147" spans="1:11" x14ac:dyDescent="0.25">
      <c r="A147" s="21"/>
      <c r="B147" s="21"/>
      <c r="C147" s="21"/>
      <c r="D147" s="21"/>
      <c r="E147" s="21"/>
      <c r="F147" s="21"/>
      <c r="G147" s="21"/>
      <c r="H147" s="21"/>
      <c r="I147" s="21"/>
      <c r="J147" s="21"/>
      <c r="K147" s="21"/>
    </row>
    <row r="148" spans="1:11" x14ac:dyDescent="0.25">
      <c r="A148" s="21"/>
      <c r="B148" s="21"/>
      <c r="C148" s="21"/>
      <c r="D148" s="21"/>
      <c r="E148" s="21"/>
      <c r="F148" s="21"/>
      <c r="G148" s="21"/>
      <c r="H148" s="21"/>
      <c r="I148" s="21"/>
      <c r="J148" s="21"/>
      <c r="K148" s="21"/>
    </row>
    <row r="149" spans="1:11" x14ac:dyDescent="0.25">
      <c r="A149" s="21"/>
      <c r="B149" s="21"/>
      <c r="C149" s="21"/>
      <c r="D149" s="21"/>
      <c r="E149" s="21"/>
      <c r="F149" s="21"/>
      <c r="G149" s="21"/>
      <c r="H149" s="21"/>
      <c r="I149" s="21"/>
      <c r="J149" s="21"/>
    </row>
    <row r="150" spans="1:11" x14ac:dyDescent="0.25">
      <c r="A150" s="21"/>
      <c r="B150" s="21"/>
      <c r="C150" s="21"/>
      <c r="D150" s="21"/>
      <c r="E150" s="21"/>
      <c r="F150" s="21"/>
      <c r="G150" s="21"/>
      <c r="H150" s="21"/>
      <c r="I150" s="21"/>
      <c r="J150" s="21"/>
    </row>
    <row r="151" spans="1:11" x14ac:dyDescent="0.25">
      <c r="A151" s="21"/>
      <c r="B151" s="21"/>
      <c r="C151" s="21"/>
      <c r="D151" s="21"/>
      <c r="E151" s="21"/>
      <c r="F151" s="21"/>
      <c r="G151" s="21"/>
      <c r="H151" s="21"/>
      <c r="I151" s="21"/>
      <c r="J151" s="21"/>
    </row>
    <row r="152" spans="1:11" x14ac:dyDescent="0.25">
      <c r="A152" s="21"/>
      <c r="B152" s="21"/>
      <c r="C152" s="21"/>
      <c r="D152" s="21"/>
      <c r="E152" s="21"/>
      <c r="F152" s="21"/>
      <c r="G152" s="21"/>
      <c r="H152" s="21"/>
      <c r="I152" s="21"/>
      <c r="J152" s="21"/>
    </row>
  </sheetData>
  <mergeCells count="6">
    <mergeCell ref="A70:J76"/>
    <mergeCell ref="A5:J7"/>
    <mergeCell ref="A9:J11"/>
    <mergeCell ref="A23:J43"/>
    <mergeCell ref="A44:J55"/>
    <mergeCell ref="A58:J68"/>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FA4C0C-C3D6-413A-B80B-21B3C3672F13}">
  <dimension ref="A1:G12"/>
  <sheetViews>
    <sheetView workbookViewId="0"/>
  </sheetViews>
  <sheetFormatPr defaultColWidth="8.7265625" defaultRowHeight="14.5" x14ac:dyDescent="0.35"/>
  <cols>
    <col min="1" max="1" width="33.26953125" style="30" customWidth="1"/>
    <col min="2" max="2" width="65.1796875" style="30" bestFit="1" customWidth="1"/>
    <col min="3" max="16384" width="8.7265625" style="28"/>
  </cols>
  <sheetData>
    <row r="1" spans="1:7" ht="15.5" x14ac:dyDescent="0.35">
      <c r="A1" s="26" t="s">
        <v>82</v>
      </c>
      <c r="B1" s="27"/>
      <c r="G1" s="29"/>
    </row>
    <row r="2" spans="1:7" x14ac:dyDescent="0.35">
      <c r="A2" s="42" t="s">
        <v>114</v>
      </c>
    </row>
    <row r="3" spans="1:7" x14ac:dyDescent="0.35">
      <c r="A3" s="29"/>
    </row>
    <row r="4" spans="1:7" x14ac:dyDescent="0.35">
      <c r="A4" s="31" t="s">
        <v>83</v>
      </c>
    </row>
    <row r="5" spans="1:7" x14ac:dyDescent="0.35">
      <c r="A5" s="32" t="s">
        <v>84</v>
      </c>
      <c r="B5" s="33" t="s">
        <v>85</v>
      </c>
    </row>
    <row r="6" spans="1:7" x14ac:dyDescent="0.35">
      <c r="A6" s="43" t="s">
        <v>86</v>
      </c>
      <c r="B6" s="30" t="s">
        <v>44</v>
      </c>
    </row>
    <row r="7" spans="1:7" x14ac:dyDescent="0.35">
      <c r="A7" s="34" t="s">
        <v>87</v>
      </c>
      <c r="B7" s="30" t="s">
        <v>109</v>
      </c>
    </row>
    <row r="8" spans="1:7" x14ac:dyDescent="0.35">
      <c r="A8" s="34" t="s">
        <v>88</v>
      </c>
      <c r="B8" s="30" t="s">
        <v>110</v>
      </c>
    </row>
    <row r="9" spans="1:7" x14ac:dyDescent="0.35">
      <c r="A9" s="34" t="s">
        <v>68</v>
      </c>
      <c r="B9" s="30" t="s">
        <v>113</v>
      </c>
    </row>
    <row r="10" spans="1:7" x14ac:dyDescent="0.35">
      <c r="A10" s="34" t="s">
        <v>89</v>
      </c>
      <c r="B10" s="30" t="s">
        <v>120</v>
      </c>
    </row>
    <row r="11" spans="1:7" x14ac:dyDescent="0.35">
      <c r="A11" s="34" t="s">
        <v>90</v>
      </c>
      <c r="B11" s="30" t="s">
        <v>122</v>
      </c>
    </row>
    <row r="12" spans="1:7" x14ac:dyDescent="0.35">
      <c r="A12" s="34" t="s">
        <v>91</v>
      </c>
      <c r="B12" s="30" t="s">
        <v>126</v>
      </c>
    </row>
  </sheetData>
  <hyperlinks>
    <hyperlink ref="A6" location="'Dental claims'!A1" display="Dental claims" xr:uid="{B097A838-7B98-474A-AC52-F9135AD32542}"/>
    <hyperlink ref="A7" location="Examinations!A1" display="Examinations" xr:uid="{831FD4F8-C54C-4349-8AF6-C722F8D1EEF7}"/>
    <hyperlink ref="A8" location="Extractions!A1" display="Extractions" xr:uid="{EB79260E-D377-4E4F-A122-4244B93B12E8}"/>
    <hyperlink ref="A9" location="Fillings!A1" display="Fillings" xr:uid="{7FE9B150-C9F8-4EA4-83F5-3344F328AA1E}"/>
    <hyperlink ref="A10" location="'Root Canals'!A1" display="Root Canals" xr:uid="{1CCAF529-5EAB-434A-B94A-19BBA3539716}"/>
    <hyperlink ref="A11" location="'Scale &amp; Polish'!A1" display="Scale &amp; Polish" xr:uid="{3EDD3538-D8B1-43F3-870F-51ED2983197B}"/>
    <hyperlink ref="A12" location="'Radiographs (X-rays)'!A1" display="Radiographs (X-rays)" xr:uid="{AF6963B7-C818-43A0-9DA7-CC6BB0BDB792}"/>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6A0A8-C5B4-4721-AC82-C48D27A07805}">
  <sheetPr>
    <pageSetUpPr fitToPage="1"/>
  </sheetPr>
  <dimension ref="A1:V48"/>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97</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39</v>
      </c>
    </row>
    <row r="7" spans="1:3" hidden="1" x14ac:dyDescent="0.35">
      <c r="A7" s="38" t="s">
        <v>3</v>
      </c>
      <c r="B7" s="4">
        <v>1396006</v>
      </c>
    </row>
    <row r="8" spans="1:3" hidden="1" x14ac:dyDescent="0.35">
      <c r="A8" s="38" t="s">
        <v>19</v>
      </c>
      <c r="B8" s="4">
        <v>1382468</v>
      </c>
    </row>
    <row r="9" spans="1:3" hidden="1" x14ac:dyDescent="0.35">
      <c r="A9" s="38" t="s">
        <v>20</v>
      </c>
      <c r="B9" s="4">
        <v>1316865</v>
      </c>
    </row>
    <row r="10" spans="1:3" hidden="1" x14ac:dyDescent="0.35">
      <c r="A10" s="38" t="s">
        <v>21</v>
      </c>
      <c r="B10" s="4">
        <v>1462046</v>
      </c>
    </row>
    <row r="11" spans="1:3" hidden="1" x14ac:dyDescent="0.35">
      <c r="A11" s="38" t="s">
        <v>22</v>
      </c>
      <c r="B11" s="4">
        <v>1386425</v>
      </c>
    </row>
    <row r="12" spans="1:3" hidden="1" x14ac:dyDescent="0.35">
      <c r="A12" s="38" t="s">
        <v>23</v>
      </c>
      <c r="B12" s="4">
        <v>1369521</v>
      </c>
    </row>
    <row r="13" spans="1:3" hidden="1" x14ac:dyDescent="0.35">
      <c r="A13" s="38" t="s">
        <v>24</v>
      </c>
      <c r="B13" s="4">
        <v>1365145</v>
      </c>
    </row>
    <row r="14" spans="1:3" hidden="1" x14ac:dyDescent="0.35">
      <c r="A14" s="38" t="s">
        <v>25</v>
      </c>
      <c r="B14" s="4">
        <v>1206585</v>
      </c>
    </row>
    <row r="15" spans="1:3" hidden="1" x14ac:dyDescent="0.35">
      <c r="A15" s="38" t="s">
        <v>26</v>
      </c>
      <c r="B15" s="4">
        <v>50320</v>
      </c>
    </row>
    <row r="16" spans="1:3" hidden="1" x14ac:dyDescent="0.35">
      <c r="A16" s="38" t="s">
        <v>27</v>
      </c>
      <c r="B16" s="4">
        <v>467506</v>
      </c>
    </row>
    <row r="17" spans="1:6" hidden="1" x14ac:dyDescent="0.35">
      <c r="A17" s="38" t="s">
        <v>28</v>
      </c>
      <c r="B17" s="4">
        <v>533372</v>
      </c>
    </row>
    <row r="18" spans="1:6" hidden="1" x14ac:dyDescent="0.35">
      <c r="A18" s="38" t="s">
        <v>29</v>
      </c>
      <c r="B18" s="4">
        <v>527739</v>
      </c>
    </row>
    <row r="19" spans="1:6" hidden="1" x14ac:dyDescent="0.35">
      <c r="A19" s="38" t="s">
        <v>30</v>
      </c>
      <c r="B19" s="4">
        <v>642843</v>
      </c>
    </row>
    <row r="20" spans="1:6" hidden="1" x14ac:dyDescent="0.35">
      <c r="A20" s="38" t="s">
        <v>31</v>
      </c>
      <c r="B20" s="4">
        <v>669984</v>
      </c>
    </row>
    <row r="21" spans="1:6" hidden="1" x14ac:dyDescent="0.35">
      <c r="A21" s="38" t="s">
        <v>32</v>
      </c>
      <c r="B21" s="4">
        <v>689067</v>
      </c>
    </row>
    <row r="22" spans="1:6" hidden="1" x14ac:dyDescent="0.35">
      <c r="A22" s="38" t="s">
        <v>33</v>
      </c>
      <c r="B22" s="4">
        <v>646248</v>
      </c>
    </row>
    <row r="23" spans="1:6" hidden="1" x14ac:dyDescent="0.35">
      <c r="A23" s="38" t="s">
        <v>34</v>
      </c>
      <c r="B23" s="4">
        <v>989799</v>
      </c>
    </row>
    <row r="24" spans="1:6" hidden="1" x14ac:dyDescent="0.35">
      <c r="A24" s="38" t="s">
        <v>35</v>
      </c>
      <c r="B24" s="4">
        <v>894904</v>
      </c>
    </row>
    <row r="25" spans="1:6" hidden="1" x14ac:dyDescent="0.35">
      <c r="A25" s="38" t="s">
        <v>36</v>
      </c>
      <c r="B25" s="4">
        <v>920299</v>
      </c>
    </row>
    <row r="26" spans="1:6" hidden="1" x14ac:dyDescent="0.35">
      <c r="A26" s="38" t="s">
        <v>37</v>
      </c>
      <c r="B26" s="4">
        <v>964449</v>
      </c>
    </row>
    <row r="27" spans="1:6" x14ac:dyDescent="0.35">
      <c r="B27" s="7" t="str">
        <f>IF(OR($B$4="(Multiple Items)",$B$4="(All)"),"Please select one option","")</f>
        <v/>
      </c>
    </row>
    <row r="28" spans="1:6" x14ac:dyDescent="0.35">
      <c r="A28" s="5" t="s">
        <v>45</v>
      </c>
      <c r="B28" s="8" t="s">
        <v>42</v>
      </c>
    </row>
    <row r="29" spans="1:6" x14ac:dyDescent="0.35">
      <c r="A29" s="15" t="s">
        <v>46</v>
      </c>
      <c r="B29" s="9">
        <f t="shared" ref="B29:B48" si="0">IF(OR($B$4="(Multiple Items)",$B$4="(All)"),"n/a",B7)</f>
        <v>1396006</v>
      </c>
      <c r="F29" s="4" t="str">
        <f>CONCATENATE("Number of claims, by payment quarter: ",B4)</f>
        <v>Number of claims, by payment quarter: Scotland</v>
      </c>
    </row>
    <row r="30" spans="1:6" x14ac:dyDescent="0.35">
      <c r="A30" s="16" t="s">
        <v>47</v>
      </c>
      <c r="B30" s="10">
        <f t="shared" si="0"/>
        <v>1382468</v>
      </c>
    </row>
    <row r="31" spans="1:6" x14ac:dyDescent="0.35">
      <c r="A31" s="17" t="s">
        <v>48</v>
      </c>
      <c r="B31" s="11">
        <f t="shared" si="0"/>
        <v>1316865</v>
      </c>
    </row>
    <row r="32" spans="1:6" x14ac:dyDescent="0.35">
      <c r="A32" s="16" t="s">
        <v>49</v>
      </c>
      <c r="B32" s="10">
        <f t="shared" si="0"/>
        <v>1462046</v>
      </c>
    </row>
    <row r="33" spans="1:22" x14ac:dyDescent="0.35">
      <c r="A33" s="16" t="s">
        <v>50</v>
      </c>
      <c r="B33" s="10">
        <f t="shared" si="0"/>
        <v>1386425</v>
      </c>
    </row>
    <row r="34" spans="1:22" x14ac:dyDescent="0.35">
      <c r="A34" s="16" t="s">
        <v>51</v>
      </c>
      <c r="B34" s="10">
        <f t="shared" si="0"/>
        <v>1369521</v>
      </c>
    </row>
    <row r="35" spans="1:22" x14ac:dyDescent="0.35">
      <c r="A35" s="17" t="s">
        <v>52</v>
      </c>
      <c r="B35" s="11">
        <f t="shared" si="0"/>
        <v>1365145</v>
      </c>
    </row>
    <row r="36" spans="1:22" x14ac:dyDescent="0.35">
      <c r="A36" s="16" t="s">
        <v>53</v>
      </c>
      <c r="B36" s="10">
        <f t="shared" si="0"/>
        <v>1206585</v>
      </c>
    </row>
    <row r="37" spans="1:22" x14ac:dyDescent="0.35">
      <c r="A37" s="16" t="s">
        <v>54</v>
      </c>
      <c r="B37" s="10">
        <f t="shared" si="0"/>
        <v>50320</v>
      </c>
    </row>
    <row r="38" spans="1:22" x14ac:dyDescent="0.35">
      <c r="A38" s="16" t="s">
        <v>55</v>
      </c>
      <c r="B38" s="10">
        <f t="shared" si="0"/>
        <v>467506</v>
      </c>
    </row>
    <row r="39" spans="1:22" x14ac:dyDescent="0.35">
      <c r="A39" s="17" t="s">
        <v>56</v>
      </c>
      <c r="B39" s="11">
        <f t="shared" si="0"/>
        <v>533372</v>
      </c>
    </row>
    <row r="40" spans="1:22" x14ac:dyDescent="0.35">
      <c r="A40" s="16" t="s">
        <v>57</v>
      </c>
      <c r="B40" s="10">
        <f t="shared" si="0"/>
        <v>527739</v>
      </c>
    </row>
    <row r="41" spans="1:22" x14ac:dyDescent="0.35">
      <c r="A41" s="16" t="s">
        <v>58</v>
      </c>
      <c r="B41" s="10">
        <f t="shared" si="0"/>
        <v>642843</v>
      </c>
    </row>
    <row r="42" spans="1:22" x14ac:dyDescent="0.35">
      <c r="A42" s="16" t="s">
        <v>59</v>
      </c>
      <c r="B42" s="10">
        <f t="shared" si="0"/>
        <v>669984</v>
      </c>
    </row>
    <row r="43" spans="1:22" x14ac:dyDescent="0.35">
      <c r="A43" s="17" t="s">
        <v>60</v>
      </c>
      <c r="B43" s="11">
        <f t="shared" si="0"/>
        <v>689067</v>
      </c>
    </row>
    <row r="44" spans="1:22" x14ac:dyDescent="0.35">
      <c r="A44" s="16" t="s">
        <v>61</v>
      </c>
      <c r="B44" s="10">
        <f t="shared" si="0"/>
        <v>646248</v>
      </c>
      <c r="D44" s="35" t="s">
        <v>94</v>
      </c>
      <c r="E44" s="35"/>
      <c r="F44" s="35"/>
      <c r="G44" s="35"/>
      <c r="H44" s="35"/>
      <c r="I44" s="35"/>
      <c r="J44" s="35"/>
      <c r="K44" s="35"/>
      <c r="L44" s="35"/>
      <c r="M44" s="35"/>
      <c r="N44" s="35"/>
      <c r="O44" s="36"/>
      <c r="P44" s="6"/>
      <c r="Q44" s="6"/>
      <c r="R44" s="6"/>
      <c r="S44" s="6"/>
      <c r="T44" s="6"/>
      <c r="U44" s="6"/>
      <c r="V44" s="6"/>
    </row>
    <row r="45" spans="1:22" x14ac:dyDescent="0.35">
      <c r="A45" s="16" t="s">
        <v>62</v>
      </c>
      <c r="B45" s="10">
        <f t="shared" si="0"/>
        <v>989799</v>
      </c>
      <c r="D45" s="51" t="s">
        <v>95</v>
      </c>
      <c r="E45" s="51"/>
      <c r="F45" s="51"/>
      <c r="G45" s="51"/>
      <c r="H45" s="51"/>
      <c r="I45" s="51"/>
      <c r="J45" s="51"/>
      <c r="K45" s="51"/>
      <c r="L45" s="51"/>
      <c r="M45" s="51"/>
      <c r="N45" s="51"/>
      <c r="O45" s="51"/>
      <c r="P45" s="51"/>
      <c r="Q45" s="51"/>
      <c r="R45" s="51"/>
      <c r="S45" s="51"/>
      <c r="T45" s="51"/>
      <c r="U45" s="51"/>
      <c r="V45" s="51"/>
    </row>
    <row r="46" spans="1:22" x14ac:dyDescent="0.35">
      <c r="A46" s="16" t="s">
        <v>63</v>
      </c>
      <c r="B46" s="10">
        <f t="shared" si="0"/>
        <v>894904</v>
      </c>
      <c r="D46" s="51"/>
      <c r="E46" s="51"/>
      <c r="F46" s="51"/>
      <c r="G46" s="51"/>
      <c r="H46" s="51"/>
      <c r="I46" s="51"/>
      <c r="J46" s="51"/>
      <c r="K46" s="51"/>
      <c r="L46" s="51"/>
      <c r="M46" s="51"/>
      <c r="N46" s="51"/>
      <c r="O46" s="51"/>
      <c r="P46" s="51"/>
      <c r="Q46" s="51"/>
      <c r="R46" s="51"/>
      <c r="S46" s="51"/>
      <c r="T46" s="51"/>
      <c r="U46" s="51"/>
      <c r="V46" s="51"/>
    </row>
    <row r="47" spans="1:22" ht="15.5" x14ac:dyDescent="0.35">
      <c r="A47" s="17" t="s">
        <v>64</v>
      </c>
      <c r="B47" s="11">
        <f t="shared" si="0"/>
        <v>920299</v>
      </c>
      <c r="D47" s="37" t="s">
        <v>96</v>
      </c>
      <c r="E47" s="39"/>
      <c r="F47" s="39"/>
      <c r="G47" s="39"/>
      <c r="H47" s="39"/>
      <c r="I47" s="39"/>
      <c r="J47" s="39"/>
      <c r="K47" s="39"/>
      <c r="L47" s="39"/>
      <c r="M47" s="39"/>
      <c r="N47" s="39"/>
      <c r="O47" s="39"/>
      <c r="P47" s="6"/>
      <c r="Q47" s="6"/>
      <c r="R47" s="6"/>
      <c r="S47" s="6"/>
      <c r="T47" s="6"/>
      <c r="U47" s="6"/>
      <c r="V47" s="6"/>
    </row>
    <row r="48" spans="1:22" x14ac:dyDescent="0.35">
      <c r="A48" s="18" t="s">
        <v>65</v>
      </c>
      <c r="B48" s="12">
        <f t="shared" si="0"/>
        <v>964449</v>
      </c>
    </row>
  </sheetData>
  <mergeCells count="1">
    <mergeCell ref="D45:V46"/>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70C19-78A1-4EE0-8D36-51B0F91E9F23}">
  <sheetPr>
    <pageSetUpPr fitToPage="1"/>
  </sheetPr>
  <dimension ref="A1:Z57"/>
  <sheetViews>
    <sheetView zoomScaleNormal="100" workbookViewId="0"/>
  </sheetViews>
  <sheetFormatPr defaultRowHeight="14.5" x14ac:dyDescent="0.35"/>
  <cols>
    <col min="1" max="1" width="14.54296875" style="4" customWidth="1"/>
    <col min="2" max="2" width="23.6328125" style="4" customWidth="1"/>
    <col min="3" max="3" width="21.36328125" style="4" customWidth="1"/>
    <col min="4" max="4" width="3.81640625" style="4" customWidth="1"/>
    <col min="5" max="11" width="3.81640625" style="4" bestFit="1" customWidth="1"/>
    <col min="12" max="73" width="4.81640625" style="4" bestFit="1" customWidth="1"/>
    <col min="74" max="211" width="5.81640625" style="4" bestFit="1" customWidth="1"/>
    <col min="212" max="293" width="6.81640625" style="4" bestFit="1" customWidth="1"/>
    <col min="294" max="301" width="7.81640625" style="4" bestFit="1" customWidth="1"/>
    <col min="302" max="302" width="10.7265625" style="4" bestFit="1" customWidth="1"/>
    <col min="303" max="16384" width="8.7265625" style="4"/>
  </cols>
  <sheetData>
    <row r="1" spans="1:4" ht="18" x14ac:dyDescent="0.4">
      <c r="A1" s="2" t="s">
        <v>43</v>
      </c>
    </row>
    <row r="2" spans="1:4" ht="16" customHeight="1" x14ac:dyDescent="0.35">
      <c r="A2" s="14" t="s">
        <v>103</v>
      </c>
    </row>
    <row r="3" spans="1:4" s="13" customFormat="1" ht="10.5" customHeight="1" x14ac:dyDescent="0.35"/>
    <row r="4" spans="1:4" x14ac:dyDescent="0.35">
      <c r="A4" s="4" t="s">
        <v>40</v>
      </c>
      <c r="B4" s="4" t="s">
        <v>15</v>
      </c>
      <c r="C4" s="3" t="s">
        <v>41</v>
      </c>
      <c r="D4" s="3"/>
    </row>
    <row r="5" spans="1:4" hidden="1" x14ac:dyDescent="0.35">
      <c r="B5" s="7" t="str">
        <f>IF(OR($B$4="(Multiple Items)",$B$4="(All)"),"Please select one option","")</f>
        <v/>
      </c>
    </row>
    <row r="6" spans="1:4" hidden="1" x14ac:dyDescent="0.35">
      <c r="A6" s="4" t="s">
        <v>38</v>
      </c>
      <c r="B6" s="4" t="s">
        <v>99</v>
      </c>
      <c r="C6" s="4" t="s">
        <v>101</v>
      </c>
    </row>
    <row r="7" spans="1:4" hidden="1" x14ac:dyDescent="0.35">
      <c r="A7" s="38" t="s">
        <v>3</v>
      </c>
      <c r="B7" s="4">
        <v>837509</v>
      </c>
      <c r="C7" s="4">
        <v>837509</v>
      </c>
    </row>
    <row r="8" spans="1:4" hidden="1" x14ac:dyDescent="0.35">
      <c r="A8" s="38" t="s">
        <v>19</v>
      </c>
      <c r="B8" s="4">
        <v>817207</v>
      </c>
      <c r="C8" s="4">
        <v>817207</v>
      </c>
    </row>
    <row r="9" spans="1:4" hidden="1" x14ac:dyDescent="0.35">
      <c r="A9" s="38" t="s">
        <v>20</v>
      </c>
      <c r="B9" s="4">
        <v>786492</v>
      </c>
      <c r="C9" s="4">
        <v>786492</v>
      </c>
    </row>
    <row r="10" spans="1:4" hidden="1" x14ac:dyDescent="0.35">
      <c r="A10" s="38" t="s">
        <v>21</v>
      </c>
      <c r="B10" s="4">
        <v>872753</v>
      </c>
      <c r="C10" s="4">
        <v>872753</v>
      </c>
    </row>
    <row r="11" spans="1:4" hidden="1" x14ac:dyDescent="0.35">
      <c r="A11" s="38" t="s">
        <v>22</v>
      </c>
      <c r="B11" s="4">
        <v>829911</v>
      </c>
      <c r="C11" s="4">
        <v>829911</v>
      </c>
    </row>
    <row r="12" spans="1:4" hidden="1" x14ac:dyDescent="0.35">
      <c r="A12" s="38" t="s">
        <v>23</v>
      </c>
      <c r="B12" s="4">
        <v>816604</v>
      </c>
      <c r="C12" s="4">
        <v>816604</v>
      </c>
    </row>
    <row r="13" spans="1:4" hidden="1" x14ac:dyDescent="0.35">
      <c r="A13" s="38" t="s">
        <v>24</v>
      </c>
      <c r="B13" s="4">
        <v>812254</v>
      </c>
      <c r="C13" s="4">
        <v>812254</v>
      </c>
    </row>
    <row r="14" spans="1:4" hidden="1" x14ac:dyDescent="0.35">
      <c r="A14" s="38" t="s">
        <v>25</v>
      </c>
      <c r="B14" s="4">
        <v>729432</v>
      </c>
      <c r="C14" s="4">
        <v>729432</v>
      </c>
    </row>
    <row r="15" spans="1:4" hidden="1" x14ac:dyDescent="0.35">
      <c r="A15" s="38" t="s">
        <v>26</v>
      </c>
      <c r="B15" s="4">
        <v>22051</v>
      </c>
      <c r="C15" s="4">
        <v>22051</v>
      </c>
    </row>
    <row r="16" spans="1:4" hidden="1" x14ac:dyDescent="0.35">
      <c r="A16" s="38" t="s">
        <v>27</v>
      </c>
      <c r="B16" s="4">
        <v>125825</v>
      </c>
      <c r="C16" s="4">
        <v>125825</v>
      </c>
    </row>
    <row r="17" spans="1:7" hidden="1" x14ac:dyDescent="0.35">
      <c r="A17" s="38" t="s">
        <v>28</v>
      </c>
      <c r="B17" s="4">
        <v>183280</v>
      </c>
      <c r="C17" s="4">
        <v>183280</v>
      </c>
    </row>
    <row r="18" spans="1:7" hidden="1" x14ac:dyDescent="0.35">
      <c r="A18" s="38" t="s">
        <v>29</v>
      </c>
      <c r="B18" s="4">
        <v>224373</v>
      </c>
      <c r="C18" s="4">
        <v>224373</v>
      </c>
    </row>
    <row r="19" spans="1:7" hidden="1" x14ac:dyDescent="0.35">
      <c r="A19" s="38" t="s">
        <v>30</v>
      </c>
      <c r="B19" s="4">
        <v>301925</v>
      </c>
      <c r="C19" s="4">
        <v>301925</v>
      </c>
    </row>
    <row r="20" spans="1:7" hidden="1" x14ac:dyDescent="0.35">
      <c r="A20" s="38" t="s">
        <v>31</v>
      </c>
      <c r="B20" s="4">
        <v>327302</v>
      </c>
      <c r="C20" s="4">
        <v>327302</v>
      </c>
    </row>
    <row r="21" spans="1:7" hidden="1" x14ac:dyDescent="0.35">
      <c r="A21" s="38" t="s">
        <v>32</v>
      </c>
      <c r="B21" s="4">
        <v>343988</v>
      </c>
      <c r="C21" s="4">
        <v>343988</v>
      </c>
    </row>
    <row r="22" spans="1:7" hidden="1" x14ac:dyDescent="0.35">
      <c r="A22" s="38" t="s">
        <v>33</v>
      </c>
      <c r="B22" s="4">
        <v>376919</v>
      </c>
      <c r="C22" s="4">
        <v>321921</v>
      </c>
    </row>
    <row r="23" spans="1:7" hidden="1" x14ac:dyDescent="0.35">
      <c r="A23" s="38" t="s">
        <v>34</v>
      </c>
      <c r="B23" s="4">
        <v>715128</v>
      </c>
      <c r="C23" s="4">
        <v>546057</v>
      </c>
    </row>
    <row r="24" spans="1:7" hidden="1" x14ac:dyDescent="0.35">
      <c r="A24" s="38" t="s">
        <v>35</v>
      </c>
      <c r="B24" s="4">
        <v>648607</v>
      </c>
      <c r="C24" s="4">
        <v>492065</v>
      </c>
    </row>
    <row r="25" spans="1:7" hidden="1" x14ac:dyDescent="0.35">
      <c r="A25" s="38" t="s">
        <v>36</v>
      </c>
      <c r="B25" s="4">
        <v>680769</v>
      </c>
      <c r="C25" s="4">
        <v>519702</v>
      </c>
    </row>
    <row r="26" spans="1:7" hidden="1" x14ac:dyDescent="0.35">
      <c r="A26" s="38" t="s">
        <v>37</v>
      </c>
      <c r="B26" s="4">
        <v>727751</v>
      </c>
      <c r="C26" s="4">
        <v>551857</v>
      </c>
    </row>
    <row r="27" spans="1:7" x14ac:dyDescent="0.35">
      <c r="B27" s="7" t="str">
        <f>IF(OR($B$4="(Multiple Items)",$B$4="(All)"),"Please select one option","")</f>
        <v/>
      </c>
    </row>
    <row r="28" spans="1:7" x14ac:dyDescent="0.35">
      <c r="A28" s="55" t="s">
        <v>45</v>
      </c>
      <c r="B28" s="57" t="s">
        <v>98</v>
      </c>
      <c r="C28" s="53" t="s">
        <v>102</v>
      </c>
    </row>
    <row r="29" spans="1:7" ht="14.5" customHeight="1" x14ac:dyDescent="0.35">
      <c r="A29" s="56"/>
      <c r="B29" s="57"/>
      <c r="C29" s="54"/>
    </row>
    <row r="30" spans="1:7" x14ac:dyDescent="0.35">
      <c r="A30" s="15" t="s">
        <v>46</v>
      </c>
      <c r="B30" s="9">
        <f t="shared" ref="B30:C49" si="0">IF(OR($B$4="(Multiple Items)",$B$4="(All)"),"n/a",B7)</f>
        <v>837509</v>
      </c>
      <c r="C30" s="9">
        <f t="shared" si="0"/>
        <v>837509</v>
      </c>
      <c r="G30" s="4" t="str">
        <f>CONCATENATE("Number of examinations, by payment quarter: ",B4)</f>
        <v>Number of examinations, by payment quarter: Scotland</v>
      </c>
    </row>
    <row r="31" spans="1:7" x14ac:dyDescent="0.35">
      <c r="A31" s="16" t="s">
        <v>47</v>
      </c>
      <c r="B31" s="10">
        <f t="shared" si="0"/>
        <v>817207</v>
      </c>
      <c r="C31" s="10">
        <f t="shared" si="0"/>
        <v>817207</v>
      </c>
    </row>
    <row r="32" spans="1:7" x14ac:dyDescent="0.35">
      <c r="A32" s="17" t="s">
        <v>48</v>
      </c>
      <c r="B32" s="11">
        <f t="shared" si="0"/>
        <v>786492</v>
      </c>
      <c r="C32" s="11">
        <f t="shared" si="0"/>
        <v>786492</v>
      </c>
    </row>
    <row r="33" spans="1:26" x14ac:dyDescent="0.35">
      <c r="A33" s="16" t="s">
        <v>49</v>
      </c>
      <c r="B33" s="10">
        <f t="shared" si="0"/>
        <v>872753</v>
      </c>
      <c r="C33" s="10">
        <f t="shared" si="0"/>
        <v>872753</v>
      </c>
    </row>
    <row r="34" spans="1:26" x14ac:dyDescent="0.35">
      <c r="A34" s="16" t="s">
        <v>50</v>
      </c>
      <c r="B34" s="10">
        <f t="shared" si="0"/>
        <v>829911</v>
      </c>
      <c r="C34" s="10">
        <f t="shared" si="0"/>
        <v>829911</v>
      </c>
    </row>
    <row r="35" spans="1:26" x14ac:dyDescent="0.35">
      <c r="A35" s="16" t="s">
        <v>51</v>
      </c>
      <c r="B35" s="10">
        <f t="shared" si="0"/>
        <v>816604</v>
      </c>
      <c r="C35" s="10">
        <f t="shared" si="0"/>
        <v>816604</v>
      </c>
    </row>
    <row r="36" spans="1:26" x14ac:dyDescent="0.35">
      <c r="A36" s="17" t="s">
        <v>52</v>
      </c>
      <c r="B36" s="11">
        <f t="shared" si="0"/>
        <v>812254</v>
      </c>
      <c r="C36" s="11">
        <f t="shared" si="0"/>
        <v>812254</v>
      </c>
    </row>
    <row r="37" spans="1:26" x14ac:dyDescent="0.35">
      <c r="A37" s="16" t="s">
        <v>53</v>
      </c>
      <c r="B37" s="10">
        <f t="shared" si="0"/>
        <v>729432</v>
      </c>
      <c r="C37" s="10">
        <f t="shared" si="0"/>
        <v>729432</v>
      </c>
    </row>
    <row r="38" spans="1:26" x14ac:dyDescent="0.35">
      <c r="A38" s="16" t="s">
        <v>54</v>
      </c>
      <c r="B38" s="10">
        <f t="shared" si="0"/>
        <v>22051</v>
      </c>
      <c r="C38" s="10">
        <f t="shared" si="0"/>
        <v>22051</v>
      </c>
    </row>
    <row r="39" spans="1:26" x14ac:dyDescent="0.35">
      <c r="A39" s="16" t="s">
        <v>55</v>
      </c>
      <c r="B39" s="10">
        <f t="shared" si="0"/>
        <v>125825</v>
      </c>
      <c r="C39" s="10">
        <f t="shared" si="0"/>
        <v>125825</v>
      </c>
    </row>
    <row r="40" spans="1:26" x14ac:dyDescent="0.35">
      <c r="A40" s="17" t="s">
        <v>56</v>
      </c>
      <c r="B40" s="11">
        <f t="shared" si="0"/>
        <v>183280</v>
      </c>
      <c r="C40" s="11">
        <f t="shared" si="0"/>
        <v>183280</v>
      </c>
    </row>
    <row r="41" spans="1:26" x14ac:dyDescent="0.35">
      <c r="A41" s="16" t="s">
        <v>57</v>
      </c>
      <c r="B41" s="10">
        <f t="shared" si="0"/>
        <v>224373</v>
      </c>
      <c r="C41" s="10">
        <f t="shared" si="0"/>
        <v>224373</v>
      </c>
    </row>
    <row r="42" spans="1:26" x14ac:dyDescent="0.35">
      <c r="A42" s="16" t="s">
        <v>58</v>
      </c>
      <c r="B42" s="10">
        <f t="shared" si="0"/>
        <v>301925</v>
      </c>
      <c r="C42" s="10">
        <f t="shared" si="0"/>
        <v>301925</v>
      </c>
    </row>
    <row r="43" spans="1:26" x14ac:dyDescent="0.35">
      <c r="A43" s="16" t="s">
        <v>59</v>
      </c>
      <c r="B43" s="10">
        <f t="shared" si="0"/>
        <v>327302</v>
      </c>
      <c r="C43" s="10">
        <f t="shared" si="0"/>
        <v>327302</v>
      </c>
    </row>
    <row r="44" spans="1:26" x14ac:dyDescent="0.35">
      <c r="A44" s="17" t="s">
        <v>60</v>
      </c>
      <c r="B44" s="11">
        <f t="shared" si="0"/>
        <v>343988</v>
      </c>
      <c r="C44" s="11">
        <f t="shared" si="0"/>
        <v>343988</v>
      </c>
    </row>
    <row r="45" spans="1:26" x14ac:dyDescent="0.35">
      <c r="A45" s="16" t="s">
        <v>61</v>
      </c>
      <c r="B45" s="10">
        <f t="shared" si="0"/>
        <v>376919</v>
      </c>
      <c r="C45" s="10">
        <f t="shared" si="0"/>
        <v>321921</v>
      </c>
      <c r="E45" s="35" t="s">
        <v>94</v>
      </c>
      <c r="F45" s="35"/>
      <c r="G45" s="35"/>
      <c r="H45" s="35"/>
      <c r="I45" s="35"/>
      <c r="J45" s="35"/>
      <c r="K45" s="35"/>
      <c r="L45" s="35"/>
      <c r="M45" s="35"/>
      <c r="N45" s="35"/>
      <c r="O45" s="35"/>
      <c r="P45" s="36"/>
      <c r="Q45" s="6"/>
      <c r="R45" s="6"/>
      <c r="S45" s="6"/>
      <c r="T45" s="6"/>
      <c r="U45" s="6"/>
      <c r="V45" s="6"/>
      <c r="W45" s="6"/>
    </row>
    <row r="46" spans="1:26" ht="14.5" customHeight="1" x14ac:dyDescent="0.35">
      <c r="A46" s="16" t="s">
        <v>62</v>
      </c>
      <c r="B46" s="10">
        <f t="shared" si="0"/>
        <v>715128</v>
      </c>
      <c r="C46" s="10">
        <f t="shared" si="0"/>
        <v>546057</v>
      </c>
      <c r="E46" s="58" t="s">
        <v>105</v>
      </c>
      <c r="F46" s="58"/>
      <c r="G46" s="58"/>
      <c r="H46" s="58"/>
      <c r="I46" s="58"/>
      <c r="J46" s="58"/>
      <c r="K46" s="58"/>
      <c r="L46" s="58"/>
      <c r="M46" s="58"/>
      <c r="N46" s="58"/>
      <c r="O46" s="58"/>
      <c r="P46" s="58"/>
      <c r="Q46" s="58"/>
      <c r="R46" s="58"/>
      <c r="S46" s="58"/>
      <c r="T46" s="58"/>
      <c r="U46" s="58"/>
      <c r="V46" s="58"/>
      <c r="W46" s="58"/>
      <c r="X46" s="58"/>
      <c r="Y46" s="58"/>
      <c r="Z46" s="58"/>
    </row>
    <row r="47" spans="1:26" x14ac:dyDescent="0.35">
      <c r="A47" s="16" t="s">
        <v>63</v>
      </c>
      <c r="B47" s="10">
        <f t="shared" si="0"/>
        <v>648607</v>
      </c>
      <c r="C47" s="10">
        <f t="shared" si="0"/>
        <v>492065</v>
      </c>
      <c r="E47" s="58"/>
      <c r="F47" s="58"/>
      <c r="G47" s="58"/>
      <c r="H47" s="58"/>
      <c r="I47" s="58"/>
      <c r="J47" s="58"/>
      <c r="K47" s="58"/>
      <c r="L47" s="58"/>
      <c r="M47" s="58"/>
      <c r="N47" s="58"/>
      <c r="O47" s="58"/>
      <c r="P47" s="58"/>
      <c r="Q47" s="58"/>
      <c r="R47" s="58"/>
      <c r="S47" s="58"/>
      <c r="T47" s="58"/>
      <c r="U47" s="58"/>
      <c r="V47" s="58"/>
      <c r="W47" s="58"/>
      <c r="X47" s="58"/>
      <c r="Y47" s="58"/>
      <c r="Z47" s="58"/>
    </row>
    <row r="48" spans="1:26" x14ac:dyDescent="0.35">
      <c r="A48" s="17" t="s">
        <v>64</v>
      </c>
      <c r="B48" s="11">
        <f t="shared" si="0"/>
        <v>680769</v>
      </c>
      <c r="C48" s="11">
        <f t="shared" si="0"/>
        <v>519702</v>
      </c>
      <c r="E48" s="58"/>
      <c r="F48" s="58"/>
      <c r="G48" s="58"/>
      <c r="H48" s="58"/>
      <c r="I48" s="58"/>
      <c r="J48" s="58"/>
      <c r="K48" s="58"/>
      <c r="L48" s="58"/>
      <c r="M48" s="58"/>
      <c r="N48" s="58"/>
      <c r="O48" s="58"/>
      <c r="P48" s="58"/>
      <c r="Q48" s="58"/>
      <c r="R48" s="58"/>
      <c r="S48" s="58"/>
      <c r="T48" s="58"/>
      <c r="U48" s="58"/>
      <c r="V48" s="58"/>
      <c r="W48" s="58"/>
      <c r="X48" s="58"/>
      <c r="Y48" s="58"/>
      <c r="Z48" s="58"/>
    </row>
    <row r="49" spans="1:26" x14ac:dyDescent="0.35">
      <c r="A49" s="18" t="s">
        <v>65</v>
      </c>
      <c r="B49" s="12">
        <f t="shared" si="0"/>
        <v>727751</v>
      </c>
      <c r="C49" s="12">
        <f t="shared" si="0"/>
        <v>551857</v>
      </c>
      <c r="E49" s="40" t="s">
        <v>106</v>
      </c>
      <c r="F49" s="24"/>
      <c r="G49" s="24"/>
      <c r="H49" s="24"/>
      <c r="I49" s="24"/>
      <c r="J49" s="24"/>
      <c r="K49" s="24"/>
      <c r="L49" s="24"/>
      <c r="M49" s="24"/>
      <c r="N49" s="24"/>
      <c r="O49" s="24"/>
      <c r="P49" s="24"/>
      <c r="Q49" s="24"/>
      <c r="R49" s="24"/>
      <c r="S49" s="24"/>
      <c r="T49" s="24"/>
      <c r="U49" s="24"/>
      <c r="V49" s="24"/>
      <c r="W49" s="24"/>
      <c r="X49" s="24"/>
      <c r="Y49" s="24"/>
      <c r="Z49" s="24"/>
    </row>
    <row r="50" spans="1:26" x14ac:dyDescent="0.35">
      <c r="E50" s="51" t="s">
        <v>104</v>
      </c>
      <c r="F50" s="51"/>
      <c r="G50" s="51"/>
      <c r="H50" s="51"/>
      <c r="I50" s="51"/>
      <c r="J50" s="51"/>
      <c r="K50" s="51"/>
      <c r="L50" s="51"/>
      <c r="M50" s="51"/>
      <c r="N50" s="51"/>
      <c r="O50" s="51"/>
      <c r="P50" s="51"/>
      <c r="Q50" s="51"/>
      <c r="R50" s="51"/>
      <c r="S50" s="51"/>
      <c r="T50" s="51"/>
      <c r="U50" s="51"/>
      <c r="V50" s="51"/>
      <c r="W50" s="51"/>
      <c r="X50" s="6"/>
      <c r="Y50" s="6"/>
      <c r="Z50" s="6"/>
    </row>
    <row r="51" spans="1:26" x14ac:dyDescent="0.35">
      <c r="E51" s="51"/>
      <c r="F51" s="51"/>
      <c r="G51" s="51"/>
      <c r="H51" s="51"/>
      <c r="I51" s="51"/>
      <c r="J51" s="51"/>
      <c r="K51" s="51"/>
      <c r="L51" s="51"/>
      <c r="M51" s="51"/>
      <c r="N51" s="51"/>
      <c r="O51" s="51"/>
      <c r="P51" s="51"/>
      <c r="Q51" s="51"/>
      <c r="R51" s="51"/>
      <c r="S51" s="51"/>
      <c r="T51" s="51"/>
      <c r="U51" s="51"/>
      <c r="V51" s="51"/>
      <c r="W51" s="51"/>
      <c r="X51" s="6"/>
      <c r="Y51" s="6"/>
      <c r="Z51" s="6"/>
    </row>
    <row r="52" spans="1:26" ht="15.5" customHeight="1" x14ac:dyDescent="0.35">
      <c r="E52" s="52" t="s">
        <v>139</v>
      </c>
      <c r="F52" s="52"/>
      <c r="G52" s="52"/>
      <c r="H52" s="52"/>
      <c r="I52" s="52"/>
      <c r="J52" s="52"/>
      <c r="K52" s="52"/>
      <c r="L52" s="52"/>
      <c r="M52" s="52"/>
      <c r="N52" s="52"/>
      <c r="O52" s="52"/>
      <c r="P52" s="52"/>
      <c r="Q52" s="52"/>
      <c r="R52" s="52"/>
      <c r="S52" s="52"/>
      <c r="T52" s="52"/>
      <c r="U52" s="52"/>
      <c r="V52" s="52"/>
      <c r="W52" s="52"/>
      <c r="X52" s="52"/>
      <c r="Y52" s="52"/>
      <c r="Z52" s="52"/>
    </row>
    <row r="53" spans="1:26" x14ac:dyDescent="0.35">
      <c r="E53" s="52"/>
      <c r="F53" s="52"/>
      <c r="G53" s="52"/>
      <c r="H53" s="52"/>
      <c r="I53" s="52"/>
      <c r="J53" s="52"/>
      <c r="K53" s="52"/>
      <c r="L53" s="52"/>
      <c r="M53" s="52"/>
      <c r="N53" s="52"/>
      <c r="O53" s="52"/>
      <c r="P53" s="52"/>
      <c r="Q53" s="52"/>
      <c r="R53" s="52"/>
      <c r="S53" s="52"/>
      <c r="T53" s="52"/>
      <c r="U53" s="52"/>
      <c r="V53" s="52"/>
      <c r="W53" s="52"/>
      <c r="X53" s="52"/>
      <c r="Y53" s="52"/>
      <c r="Z53" s="52"/>
    </row>
    <row r="54" spans="1:26" x14ac:dyDescent="0.35">
      <c r="E54" s="52"/>
      <c r="F54" s="52"/>
      <c r="G54" s="52"/>
      <c r="H54" s="52"/>
      <c r="I54" s="52"/>
      <c r="J54" s="52"/>
      <c r="K54" s="52"/>
      <c r="L54" s="52"/>
      <c r="M54" s="52"/>
      <c r="N54" s="52"/>
      <c r="O54" s="52"/>
      <c r="P54" s="52"/>
      <c r="Q54" s="52"/>
      <c r="R54" s="52"/>
      <c r="S54" s="52"/>
      <c r="T54" s="52"/>
      <c r="U54" s="52"/>
      <c r="V54" s="52"/>
      <c r="W54" s="52"/>
      <c r="X54" s="52"/>
      <c r="Y54" s="52"/>
      <c r="Z54" s="52"/>
    </row>
    <row r="57" spans="1:26" x14ac:dyDescent="0.35">
      <c r="F57" s="41"/>
      <c r="G57" s="41"/>
      <c r="H57" s="41"/>
      <c r="I57" s="41"/>
      <c r="J57" s="41"/>
      <c r="K57" s="41"/>
      <c r="L57" s="41"/>
      <c r="M57" s="41"/>
      <c r="N57" s="41"/>
      <c r="O57" s="41"/>
    </row>
  </sheetData>
  <mergeCells count="6">
    <mergeCell ref="E52:Z54"/>
    <mergeCell ref="E50:W51"/>
    <mergeCell ref="C28:C29"/>
    <mergeCell ref="A28:A29"/>
    <mergeCell ref="B28:B29"/>
    <mergeCell ref="E46:Z48"/>
  </mergeCells>
  <phoneticPr fontId="26" type="noConversion"/>
  <pageMargins left="0.70866141732283472" right="0.70866141732283472" top="0.74803149606299213" bottom="0.74803149606299213" header="0.31496062992125984" footer="0.31496062992125984"/>
  <pageSetup paperSize="9" scale="78"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2B6D71-5DEA-4A4F-9B00-9E09412CDE8F}">
  <sheetPr>
    <pageSetUpPr fitToPage="1"/>
  </sheetPr>
  <dimension ref="A1:Y49"/>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108</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107</v>
      </c>
    </row>
    <row r="7" spans="1:3" hidden="1" x14ac:dyDescent="0.35">
      <c r="A7" s="38" t="s">
        <v>3</v>
      </c>
      <c r="B7" s="4">
        <v>138417</v>
      </c>
    </row>
    <row r="8" spans="1:3" hidden="1" x14ac:dyDescent="0.35">
      <c r="A8" s="38" t="s">
        <v>19</v>
      </c>
      <c r="B8" s="4">
        <v>138233</v>
      </c>
    </row>
    <row r="9" spans="1:3" hidden="1" x14ac:dyDescent="0.35">
      <c r="A9" s="38" t="s">
        <v>20</v>
      </c>
      <c r="B9" s="4">
        <v>128818</v>
      </c>
    </row>
    <row r="10" spans="1:3" hidden="1" x14ac:dyDescent="0.35">
      <c r="A10" s="38" t="s">
        <v>21</v>
      </c>
      <c r="B10" s="4">
        <v>142274</v>
      </c>
    </row>
    <row r="11" spans="1:3" hidden="1" x14ac:dyDescent="0.35">
      <c r="A11" s="38" t="s">
        <v>22</v>
      </c>
      <c r="B11" s="4">
        <v>134990</v>
      </c>
    </row>
    <row r="12" spans="1:3" hidden="1" x14ac:dyDescent="0.35">
      <c r="A12" s="38" t="s">
        <v>23</v>
      </c>
      <c r="B12" s="4">
        <v>129629</v>
      </c>
    </row>
    <row r="13" spans="1:3" hidden="1" x14ac:dyDescent="0.35">
      <c r="A13" s="38" t="s">
        <v>24</v>
      </c>
      <c r="B13" s="4">
        <v>201311</v>
      </c>
    </row>
    <row r="14" spans="1:3" hidden="1" x14ac:dyDescent="0.35">
      <c r="A14" s="38" t="s">
        <v>25</v>
      </c>
      <c r="B14" s="4">
        <v>123227</v>
      </c>
    </row>
    <row r="15" spans="1:3" hidden="1" x14ac:dyDescent="0.35">
      <c r="A15" s="38" t="s">
        <v>26</v>
      </c>
      <c r="B15" s="4">
        <v>14246</v>
      </c>
    </row>
    <row r="16" spans="1:3" hidden="1" x14ac:dyDescent="0.35">
      <c r="A16" s="38" t="s">
        <v>27</v>
      </c>
      <c r="B16" s="4">
        <v>71473</v>
      </c>
    </row>
    <row r="17" spans="1:6" hidden="1" x14ac:dyDescent="0.35">
      <c r="A17" s="38" t="s">
        <v>28</v>
      </c>
      <c r="B17" s="4">
        <v>90282</v>
      </c>
    </row>
    <row r="18" spans="1:6" hidden="1" x14ac:dyDescent="0.35">
      <c r="A18" s="38" t="s">
        <v>29</v>
      </c>
      <c r="B18" s="4">
        <v>95366</v>
      </c>
    </row>
    <row r="19" spans="1:6" hidden="1" x14ac:dyDescent="0.35">
      <c r="A19" s="38" t="s">
        <v>30</v>
      </c>
      <c r="B19" s="4">
        <v>113797</v>
      </c>
    </row>
    <row r="20" spans="1:6" hidden="1" x14ac:dyDescent="0.35">
      <c r="A20" s="38" t="s">
        <v>31</v>
      </c>
      <c r="B20" s="4">
        <v>116815</v>
      </c>
    </row>
    <row r="21" spans="1:6" hidden="1" x14ac:dyDescent="0.35">
      <c r="A21" s="38" t="s">
        <v>32</v>
      </c>
      <c r="B21" s="4">
        <v>116693</v>
      </c>
    </row>
    <row r="22" spans="1:6" hidden="1" x14ac:dyDescent="0.35">
      <c r="A22" s="38" t="s">
        <v>33</v>
      </c>
      <c r="B22" s="4">
        <v>107598</v>
      </c>
    </row>
    <row r="23" spans="1:6" hidden="1" x14ac:dyDescent="0.35">
      <c r="A23" s="38" t="s">
        <v>34</v>
      </c>
      <c r="B23" s="4">
        <v>159746</v>
      </c>
    </row>
    <row r="24" spans="1:6" hidden="1" x14ac:dyDescent="0.35">
      <c r="A24" s="38" t="s">
        <v>35</v>
      </c>
      <c r="B24" s="4">
        <v>138351</v>
      </c>
    </row>
    <row r="25" spans="1:6" hidden="1" x14ac:dyDescent="0.35">
      <c r="A25" s="38" t="s">
        <v>36</v>
      </c>
      <c r="B25" s="4">
        <v>139800</v>
      </c>
    </row>
    <row r="26" spans="1:6" hidden="1" x14ac:dyDescent="0.35">
      <c r="A26" s="38" t="s">
        <v>37</v>
      </c>
      <c r="B26" s="4">
        <v>138112</v>
      </c>
    </row>
    <row r="27" spans="1:6" x14ac:dyDescent="0.35">
      <c r="B27" s="7" t="str">
        <f>IF(OR($B$4="(Multiple Items)",$B$4="(All)"),"Please select one option","")</f>
        <v/>
      </c>
    </row>
    <row r="28" spans="1:6" x14ac:dyDescent="0.35">
      <c r="A28" s="5" t="s">
        <v>45</v>
      </c>
      <c r="B28" s="8" t="s">
        <v>116</v>
      </c>
    </row>
    <row r="29" spans="1:6" x14ac:dyDescent="0.35">
      <c r="A29" s="15" t="s">
        <v>46</v>
      </c>
      <c r="B29" s="9">
        <f t="shared" ref="B29:B48" si="0">IF(OR($B$4="(Multiple Items)",$B$4="(All)"),"n/a",B7)</f>
        <v>138417</v>
      </c>
      <c r="F29" s="4" t="str">
        <f>CONCATENATE("Number of extractions, by payment quarter: ",B4)</f>
        <v>Number of extractions, by payment quarter: Scotland</v>
      </c>
    </row>
    <row r="30" spans="1:6" x14ac:dyDescent="0.35">
      <c r="A30" s="16" t="s">
        <v>47</v>
      </c>
      <c r="B30" s="10">
        <f t="shared" si="0"/>
        <v>138233</v>
      </c>
    </row>
    <row r="31" spans="1:6" x14ac:dyDescent="0.35">
      <c r="A31" s="17" t="s">
        <v>48</v>
      </c>
      <c r="B31" s="11">
        <f t="shared" si="0"/>
        <v>128818</v>
      </c>
    </row>
    <row r="32" spans="1:6" x14ac:dyDescent="0.35">
      <c r="A32" s="16" t="s">
        <v>49</v>
      </c>
      <c r="B32" s="10">
        <f t="shared" si="0"/>
        <v>142274</v>
      </c>
    </row>
    <row r="33" spans="1:25" x14ac:dyDescent="0.35">
      <c r="A33" s="16" t="s">
        <v>50</v>
      </c>
      <c r="B33" s="10">
        <f t="shared" si="0"/>
        <v>134990</v>
      </c>
    </row>
    <row r="34" spans="1:25" x14ac:dyDescent="0.35">
      <c r="A34" s="16" t="s">
        <v>51</v>
      </c>
      <c r="B34" s="10">
        <f t="shared" si="0"/>
        <v>129629</v>
      </c>
    </row>
    <row r="35" spans="1:25" x14ac:dyDescent="0.35">
      <c r="A35" s="17" t="s">
        <v>52</v>
      </c>
      <c r="B35" s="11">
        <f t="shared" si="0"/>
        <v>201311</v>
      </c>
    </row>
    <row r="36" spans="1:25" x14ac:dyDescent="0.35">
      <c r="A36" s="16" t="s">
        <v>53</v>
      </c>
      <c r="B36" s="10">
        <f t="shared" si="0"/>
        <v>123227</v>
      </c>
    </row>
    <row r="37" spans="1:25" x14ac:dyDescent="0.35">
      <c r="A37" s="16" t="s">
        <v>54</v>
      </c>
      <c r="B37" s="10">
        <f t="shared" si="0"/>
        <v>14246</v>
      </c>
    </row>
    <row r="38" spans="1:25" x14ac:dyDescent="0.35">
      <c r="A38" s="16" t="s">
        <v>55</v>
      </c>
      <c r="B38" s="10">
        <f t="shared" si="0"/>
        <v>71473</v>
      </c>
    </row>
    <row r="39" spans="1:25" x14ac:dyDescent="0.35">
      <c r="A39" s="17" t="s">
        <v>56</v>
      </c>
      <c r="B39" s="11">
        <f t="shared" si="0"/>
        <v>90282</v>
      </c>
    </row>
    <row r="40" spans="1:25" x14ac:dyDescent="0.35">
      <c r="A40" s="16" t="s">
        <v>57</v>
      </c>
      <c r="B40" s="10">
        <f t="shared" si="0"/>
        <v>95366</v>
      </c>
    </row>
    <row r="41" spans="1:25" x14ac:dyDescent="0.35">
      <c r="A41" s="16" t="s">
        <v>58</v>
      </c>
      <c r="B41" s="10">
        <f t="shared" si="0"/>
        <v>113797</v>
      </c>
    </row>
    <row r="42" spans="1:25" x14ac:dyDescent="0.35">
      <c r="A42" s="16" t="s">
        <v>59</v>
      </c>
      <c r="B42" s="10">
        <f t="shared" si="0"/>
        <v>116815</v>
      </c>
    </row>
    <row r="43" spans="1:25" x14ac:dyDescent="0.35">
      <c r="A43" s="17" t="s">
        <v>60</v>
      </c>
      <c r="B43" s="11">
        <f t="shared" si="0"/>
        <v>116693</v>
      </c>
    </row>
    <row r="44" spans="1:25" x14ac:dyDescent="0.35">
      <c r="A44" s="16" t="s">
        <v>61</v>
      </c>
      <c r="B44" s="10">
        <f t="shared" si="0"/>
        <v>107598</v>
      </c>
      <c r="D44" s="35" t="s">
        <v>94</v>
      </c>
      <c r="E44" s="35"/>
      <c r="F44" s="35"/>
      <c r="G44" s="35"/>
      <c r="H44" s="35"/>
      <c r="I44" s="35"/>
      <c r="J44" s="35"/>
      <c r="K44" s="35"/>
      <c r="L44" s="35"/>
      <c r="M44" s="35"/>
      <c r="N44" s="35"/>
      <c r="O44" s="36"/>
      <c r="P44" s="6"/>
      <c r="Q44" s="6"/>
      <c r="R44" s="6"/>
      <c r="S44" s="6"/>
      <c r="T44" s="6"/>
      <c r="U44" s="6"/>
      <c r="V44" s="6"/>
    </row>
    <row r="45" spans="1:25" x14ac:dyDescent="0.35">
      <c r="A45" s="16" t="s">
        <v>62</v>
      </c>
      <c r="B45" s="10">
        <f t="shared" si="0"/>
        <v>159746</v>
      </c>
      <c r="D45" s="51" t="s">
        <v>95</v>
      </c>
      <c r="E45" s="51"/>
      <c r="F45" s="51"/>
      <c r="G45" s="51"/>
      <c r="H45" s="51"/>
      <c r="I45" s="51"/>
      <c r="J45" s="51"/>
      <c r="K45" s="51"/>
      <c r="L45" s="51"/>
      <c r="M45" s="51"/>
      <c r="N45" s="51"/>
      <c r="O45" s="51"/>
      <c r="P45" s="51"/>
      <c r="Q45" s="51"/>
      <c r="R45" s="51"/>
      <c r="S45" s="51"/>
      <c r="T45" s="51"/>
      <c r="U45" s="51"/>
      <c r="V45" s="51"/>
    </row>
    <row r="46" spans="1:25" x14ac:dyDescent="0.35">
      <c r="A46" s="16" t="s">
        <v>63</v>
      </c>
      <c r="B46" s="10">
        <f t="shared" si="0"/>
        <v>138351</v>
      </c>
      <c r="D46" s="51"/>
      <c r="E46" s="51"/>
      <c r="F46" s="51"/>
      <c r="G46" s="51"/>
      <c r="H46" s="51"/>
      <c r="I46" s="51"/>
      <c r="J46" s="51"/>
      <c r="K46" s="51"/>
      <c r="L46" s="51"/>
      <c r="M46" s="51"/>
      <c r="N46" s="51"/>
      <c r="O46" s="51"/>
      <c r="P46" s="51"/>
      <c r="Q46" s="51"/>
      <c r="R46" s="51"/>
      <c r="S46" s="51"/>
      <c r="T46" s="51"/>
      <c r="U46" s="51"/>
      <c r="V46" s="51"/>
    </row>
    <row r="47" spans="1:25" x14ac:dyDescent="0.35">
      <c r="A47" s="17" t="s">
        <v>64</v>
      </c>
      <c r="B47" s="11">
        <f t="shared" si="0"/>
        <v>139800</v>
      </c>
      <c r="D47" s="52" t="s">
        <v>129</v>
      </c>
      <c r="E47" s="52"/>
      <c r="F47" s="52"/>
      <c r="G47" s="52"/>
      <c r="H47" s="52"/>
      <c r="I47" s="52"/>
      <c r="J47" s="52"/>
      <c r="K47" s="52"/>
      <c r="L47" s="52"/>
      <c r="M47" s="52"/>
      <c r="N47" s="52"/>
      <c r="O47" s="52"/>
      <c r="P47" s="52"/>
      <c r="Q47" s="52"/>
      <c r="R47" s="52"/>
      <c r="S47" s="52"/>
      <c r="T47" s="52"/>
      <c r="U47" s="52"/>
      <c r="V47" s="52"/>
      <c r="W47" s="52"/>
      <c r="X47" s="52"/>
      <c r="Y47" s="52"/>
    </row>
    <row r="48" spans="1:25" x14ac:dyDescent="0.35">
      <c r="A48" s="18" t="s">
        <v>65</v>
      </c>
      <c r="B48" s="12">
        <f t="shared" si="0"/>
        <v>138112</v>
      </c>
      <c r="D48" s="52"/>
      <c r="E48" s="52"/>
      <c r="F48" s="52"/>
      <c r="G48" s="52"/>
      <c r="H48" s="52"/>
      <c r="I48" s="52"/>
      <c r="J48" s="52"/>
      <c r="K48" s="52"/>
      <c r="L48" s="52"/>
      <c r="M48" s="52"/>
      <c r="N48" s="52"/>
      <c r="O48" s="52"/>
      <c r="P48" s="52"/>
      <c r="Q48" s="52"/>
      <c r="R48" s="52"/>
      <c r="S48" s="52"/>
      <c r="T48" s="52"/>
      <c r="U48" s="52"/>
      <c r="V48" s="52"/>
      <c r="W48" s="52"/>
      <c r="X48" s="52"/>
      <c r="Y48" s="52"/>
    </row>
    <row r="49" spans="4:25" x14ac:dyDescent="0.35">
      <c r="D49" s="52"/>
      <c r="E49" s="52"/>
      <c r="F49" s="52"/>
      <c r="G49" s="52"/>
      <c r="H49" s="52"/>
      <c r="I49" s="52"/>
      <c r="J49" s="52"/>
      <c r="K49" s="52"/>
      <c r="L49" s="52"/>
      <c r="M49" s="52"/>
      <c r="N49" s="52"/>
      <c r="O49" s="52"/>
      <c r="P49" s="52"/>
      <c r="Q49" s="52"/>
      <c r="R49" s="52"/>
      <c r="S49" s="52"/>
      <c r="T49" s="52"/>
      <c r="U49" s="52"/>
      <c r="V49" s="52"/>
      <c r="W49" s="52"/>
      <c r="X49" s="52"/>
      <c r="Y49" s="52"/>
    </row>
  </sheetData>
  <mergeCells count="2">
    <mergeCell ref="D45:V46"/>
    <mergeCell ref="D47:Y49"/>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42965-08FC-44BB-A18B-559AABA18B52}">
  <sheetPr>
    <pageSetUpPr fitToPage="1"/>
  </sheetPr>
  <dimension ref="A1:Y49"/>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111</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112</v>
      </c>
    </row>
    <row r="7" spans="1:3" hidden="1" x14ac:dyDescent="0.35">
      <c r="A7" s="38" t="s">
        <v>3</v>
      </c>
      <c r="B7" s="4">
        <v>547804</v>
      </c>
    </row>
    <row r="8" spans="1:3" hidden="1" x14ac:dyDescent="0.35">
      <c r="A8" s="38" t="s">
        <v>19</v>
      </c>
      <c r="B8" s="4">
        <v>528920</v>
      </c>
    </row>
    <row r="9" spans="1:3" hidden="1" x14ac:dyDescent="0.35">
      <c r="A9" s="38" t="s">
        <v>20</v>
      </c>
      <c r="B9" s="4">
        <v>496447</v>
      </c>
    </row>
    <row r="10" spans="1:3" hidden="1" x14ac:dyDescent="0.35">
      <c r="A10" s="38" t="s">
        <v>21</v>
      </c>
      <c r="B10" s="4">
        <v>546472</v>
      </c>
    </row>
    <row r="11" spans="1:3" hidden="1" x14ac:dyDescent="0.35">
      <c r="A11" s="38" t="s">
        <v>22</v>
      </c>
      <c r="B11" s="4">
        <v>520736</v>
      </c>
    </row>
    <row r="12" spans="1:3" hidden="1" x14ac:dyDescent="0.35">
      <c r="A12" s="38" t="s">
        <v>23</v>
      </c>
      <c r="B12" s="4">
        <v>500698</v>
      </c>
    </row>
    <row r="13" spans="1:3" hidden="1" x14ac:dyDescent="0.35">
      <c r="A13" s="38" t="s">
        <v>24</v>
      </c>
      <c r="B13" s="4">
        <v>511462</v>
      </c>
    </row>
    <row r="14" spans="1:3" hidden="1" x14ac:dyDescent="0.35">
      <c r="A14" s="38" t="s">
        <v>25</v>
      </c>
      <c r="B14" s="4">
        <v>425807</v>
      </c>
    </row>
    <row r="15" spans="1:3" hidden="1" x14ac:dyDescent="0.35">
      <c r="A15" s="38" t="s">
        <v>26</v>
      </c>
      <c r="B15" s="4">
        <v>8869</v>
      </c>
    </row>
    <row r="16" spans="1:3" hidden="1" x14ac:dyDescent="0.35">
      <c r="A16" s="38" t="s">
        <v>27</v>
      </c>
      <c r="B16" s="4">
        <v>104211</v>
      </c>
    </row>
    <row r="17" spans="1:6" hidden="1" x14ac:dyDescent="0.35">
      <c r="A17" s="38" t="s">
        <v>28</v>
      </c>
      <c r="B17" s="4">
        <v>136319</v>
      </c>
    </row>
    <row r="18" spans="1:6" hidden="1" x14ac:dyDescent="0.35">
      <c r="A18" s="38" t="s">
        <v>29</v>
      </c>
      <c r="B18" s="4">
        <v>186443</v>
      </c>
    </row>
    <row r="19" spans="1:6" hidden="1" x14ac:dyDescent="0.35">
      <c r="A19" s="38" t="s">
        <v>30</v>
      </c>
      <c r="B19" s="4">
        <v>244406</v>
      </c>
    </row>
    <row r="20" spans="1:6" hidden="1" x14ac:dyDescent="0.35">
      <c r="A20" s="38" t="s">
        <v>31</v>
      </c>
      <c r="B20" s="4">
        <v>259956</v>
      </c>
    </row>
    <row r="21" spans="1:6" hidden="1" x14ac:dyDescent="0.35">
      <c r="A21" s="38" t="s">
        <v>32</v>
      </c>
      <c r="B21" s="4">
        <v>277157</v>
      </c>
    </row>
    <row r="22" spans="1:6" hidden="1" x14ac:dyDescent="0.35">
      <c r="A22" s="38" t="s">
        <v>33</v>
      </c>
      <c r="B22" s="4">
        <v>258336</v>
      </c>
    </row>
    <row r="23" spans="1:6" hidden="1" x14ac:dyDescent="0.35">
      <c r="A23" s="38" t="s">
        <v>34</v>
      </c>
      <c r="B23" s="4">
        <v>457480</v>
      </c>
    </row>
    <row r="24" spans="1:6" hidden="1" x14ac:dyDescent="0.35">
      <c r="A24" s="38" t="s">
        <v>35</v>
      </c>
      <c r="B24" s="4">
        <v>413351</v>
      </c>
    </row>
    <row r="25" spans="1:6" hidden="1" x14ac:dyDescent="0.35">
      <c r="A25" s="38" t="s">
        <v>36</v>
      </c>
      <c r="B25" s="4">
        <v>416829</v>
      </c>
    </row>
    <row r="26" spans="1:6" hidden="1" x14ac:dyDescent="0.35">
      <c r="A26" s="38" t="s">
        <v>37</v>
      </c>
      <c r="B26" s="4">
        <v>412915</v>
      </c>
    </row>
    <row r="27" spans="1:6" x14ac:dyDescent="0.35">
      <c r="B27" s="7" t="str">
        <f>IF(OR($B$4="(Multiple Items)",$B$4="(All)"),"Please select one option","")</f>
        <v/>
      </c>
    </row>
    <row r="28" spans="1:6" x14ac:dyDescent="0.35">
      <c r="A28" s="5" t="s">
        <v>45</v>
      </c>
      <c r="B28" s="8" t="s">
        <v>117</v>
      </c>
    </row>
    <row r="29" spans="1:6" x14ac:dyDescent="0.35">
      <c r="A29" s="15" t="s">
        <v>46</v>
      </c>
      <c r="B29" s="9">
        <f t="shared" ref="B29:B48" si="0">IF(OR($B$4="(Multiple Items)",$B$4="(All)"),"n/a",B7)</f>
        <v>547804</v>
      </c>
      <c r="F29" s="4" t="str">
        <f>CONCATENATE("Number of fillings, by payment quarter: ",B4)</f>
        <v>Number of fillings, by payment quarter: Scotland</v>
      </c>
    </row>
    <row r="30" spans="1:6" x14ac:dyDescent="0.35">
      <c r="A30" s="16" t="s">
        <v>47</v>
      </c>
      <c r="B30" s="10">
        <f t="shared" si="0"/>
        <v>528920</v>
      </c>
    </row>
    <row r="31" spans="1:6" x14ac:dyDescent="0.35">
      <c r="A31" s="17" t="s">
        <v>48</v>
      </c>
      <c r="B31" s="11">
        <f t="shared" si="0"/>
        <v>496447</v>
      </c>
    </row>
    <row r="32" spans="1:6" x14ac:dyDescent="0.35">
      <c r="A32" s="16" t="s">
        <v>49</v>
      </c>
      <c r="B32" s="10">
        <f t="shared" si="0"/>
        <v>546472</v>
      </c>
    </row>
    <row r="33" spans="1:25" x14ac:dyDescent="0.35">
      <c r="A33" s="16" t="s">
        <v>50</v>
      </c>
      <c r="B33" s="10">
        <f t="shared" si="0"/>
        <v>520736</v>
      </c>
    </row>
    <row r="34" spans="1:25" x14ac:dyDescent="0.35">
      <c r="A34" s="16" t="s">
        <v>51</v>
      </c>
      <c r="B34" s="10">
        <f t="shared" si="0"/>
        <v>500698</v>
      </c>
    </row>
    <row r="35" spans="1:25" x14ac:dyDescent="0.35">
      <c r="A35" s="17" t="s">
        <v>52</v>
      </c>
      <c r="B35" s="11">
        <f t="shared" si="0"/>
        <v>511462</v>
      </c>
    </row>
    <row r="36" spans="1:25" x14ac:dyDescent="0.35">
      <c r="A36" s="16" t="s">
        <v>53</v>
      </c>
      <c r="B36" s="10">
        <f t="shared" si="0"/>
        <v>425807</v>
      </c>
    </row>
    <row r="37" spans="1:25" x14ac:dyDescent="0.35">
      <c r="A37" s="16" t="s">
        <v>54</v>
      </c>
      <c r="B37" s="10">
        <f t="shared" si="0"/>
        <v>8869</v>
      </c>
    </row>
    <row r="38" spans="1:25" x14ac:dyDescent="0.35">
      <c r="A38" s="16" t="s">
        <v>55</v>
      </c>
      <c r="B38" s="10">
        <f t="shared" si="0"/>
        <v>104211</v>
      </c>
    </row>
    <row r="39" spans="1:25" x14ac:dyDescent="0.35">
      <c r="A39" s="17" t="s">
        <v>56</v>
      </c>
      <c r="B39" s="11">
        <f t="shared" si="0"/>
        <v>136319</v>
      </c>
    </row>
    <row r="40" spans="1:25" x14ac:dyDescent="0.35">
      <c r="A40" s="16" t="s">
        <v>57</v>
      </c>
      <c r="B40" s="10">
        <f t="shared" si="0"/>
        <v>186443</v>
      </c>
    </row>
    <row r="41" spans="1:25" x14ac:dyDescent="0.35">
      <c r="A41" s="16" t="s">
        <v>58</v>
      </c>
      <c r="B41" s="10">
        <f t="shared" si="0"/>
        <v>244406</v>
      </c>
    </row>
    <row r="42" spans="1:25" x14ac:dyDescent="0.35">
      <c r="A42" s="16" t="s">
        <v>59</v>
      </c>
      <c r="B42" s="10">
        <f t="shared" si="0"/>
        <v>259956</v>
      </c>
    </row>
    <row r="43" spans="1:25" x14ac:dyDescent="0.35">
      <c r="A43" s="17" t="s">
        <v>60</v>
      </c>
      <c r="B43" s="11">
        <f t="shared" si="0"/>
        <v>277157</v>
      </c>
    </row>
    <row r="44" spans="1:25" x14ac:dyDescent="0.35">
      <c r="A44" s="16" t="s">
        <v>61</v>
      </c>
      <c r="B44" s="10">
        <f t="shared" si="0"/>
        <v>258336</v>
      </c>
      <c r="D44" s="35" t="s">
        <v>94</v>
      </c>
      <c r="E44" s="35"/>
      <c r="F44" s="35"/>
      <c r="G44" s="35"/>
      <c r="H44" s="35"/>
      <c r="I44" s="35"/>
      <c r="J44" s="35"/>
      <c r="K44" s="35"/>
      <c r="L44" s="35"/>
      <c r="M44" s="35"/>
      <c r="N44" s="35"/>
      <c r="O44" s="36"/>
      <c r="P44" s="6"/>
      <c r="Q44" s="6"/>
      <c r="R44" s="6"/>
      <c r="S44" s="6"/>
      <c r="T44" s="6"/>
      <c r="U44" s="6"/>
      <c r="V44" s="6"/>
    </row>
    <row r="45" spans="1:25" x14ac:dyDescent="0.35">
      <c r="A45" s="16" t="s">
        <v>62</v>
      </c>
      <c r="B45" s="10">
        <f t="shared" si="0"/>
        <v>457480</v>
      </c>
      <c r="D45" s="51" t="s">
        <v>95</v>
      </c>
      <c r="E45" s="51"/>
      <c r="F45" s="51"/>
      <c r="G45" s="51"/>
      <c r="H45" s="51"/>
      <c r="I45" s="51"/>
      <c r="J45" s="51"/>
      <c r="K45" s="51"/>
      <c r="L45" s="51"/>
      <c r="M45" s="51"/>
      <c r="N45" s="51"/>
      <c r="O45" s="51"/>
      <c r="P45" s="51"/>
      <c r="Q45" s="51"/>
      <c r="R45" s="51"/>
      <c r="S45" s="51"/>
      <c r="T45" s="51"/>
      <c r="U45" s="51"/>
      <c r="V45" s="51"/>
    </row>
    <row r="46" spans="1:25" x14ac:dyDescent="0.35">
      <c r="A46" s="16" t="s">
        <v>63</v>
      </c>
      <c r="B46" s="10">
        <f t="shared" si="0"/>
        <v>413351</v>
      </c>
      <c r="D46" s="51"/>
      <c r="E46" s="51"/>
      <c r="F46" s="51"/>
      <c r="G46" s="51"/>
      <c r="H46" s="51"/>
      <c r="I46" s="51"/>
      <c r="J46" s="51"/>
      <c r="K46" s="51"/>
      <c r="L46" s="51"/>
      <c r="M46" s="51"/>
      <c r="N46" s="51"/>
      <c r="O46" s="51"/>
      <c r="P46" s="51"/>
      <c r="Q46" s="51"/>
      <c r="R46" s="51"/>
      <c r="S46" s="51"/>
      <c r="T46" s="51"/>
      <c r="U46" s="51"/>
      <c r="V46" s="51"/>
    </row>
    <row r="47" spans="1:25" x14ac:dyDescent="0.35">
      <c r="A47" s="17" t="s">
        <v>64</v>
      </c>
      <c r="B47" s="11">
        <f t="shared" si="0"/>
        <v>416829</v>
      </c>
      <c r="D47" s="52" t="s">
        <v>130</v>
      </c>
      <c r="E47" s="52"/>
      <c r="F47" s="52"/>
      <c r="G47" s="52"/>
      <c r="H47" s="52"/>
      <c r="I47" s="52"/>
      <c r="J47" s="52"/>
      <c r="K47" s="52"/>
      <c r="L47" s="52"/>
      <c r="M47" s="52"/>
      <c r="N47" s="52"/>
      <c r="O47" s="52"/>
      <c r="P47" s="52"/>
      <c r="Q47" s="52"/>
      <c r="R47" s="52"/>
      <c r="S47" s="52"/>
      <c r="T47" s="52"/>
      <c r="U47" s="52"/>
      <c r="V47" s="52"/>
      <c r="W47" s="52"/>
      <c r="X47" s="52"/>
      <c r="Y47" s="52"/>
    </row>
    <row r="48" spans="1:25" x14ac:dyDescent="0.35">
      <c r="A48" s="18" t="s">
        <v>65</v>
      </c>
      <c r="B48" s="12">
        <f t="shared" si="0"/>
        <v>412915</v>
      </c>
      <c r="D48" s="52"/>
      <c r="E48" s="52"/>
      <c r="F48" s="52"/>
      <c r="G48" s="52"/>
      <c r="H48" s="52"/>
      <c r="I48" s="52"/>
      <c r="J48" s="52"/>
      <c r="K48" s="52"/>
      <c r="L48" s="52"/>
      <c r="M48" s="52"/>
      <c r="N48" s="52"/>
      <c r="O48" s="52"/>
      <c r="P48" s="52"/>
      <c r="Q48" s="52"/>
      <c r="R48" s="52"/>
      <c r="S48" s="52"/>
      <c r="T48" s="52"/>
      <c r="U48" s="52"/>
      <c r="V48" s="52"/>
      <c r="W48" s="52"/>
      <c r="X48" s="52"/>
      <c r="Y48" s="52"/>
    </row>
    <row r="49" spans="4:25" x14ac:dyDescent="0.35">
      <c r="D49" s="52"/>
      <c r="E49" s="52"/>
      <c r="F49" s="52"/>
      <c r="G49" s="52"/>
      <c r="H49" s="52"/>
      <c r="I49" s="52"/>
      <c r="J49" s="52"/>
      <c r="K49" s="52"/>
      <c r="L49" s="52"/>
      <c r="M49" s="52"/>
      <c r="N49" s="52"/>
      <c r="O49" s="52"/>
      <c r="P49" s="52"/>
      <c r="Q49" s="52"/>
      <c r="R49" s="52"/>
      <c r="S49" s="52"/>
      <c r="T49" s="52"/>
      <c r="U49" s="52"/>
      <c r="V49" s="52"/>
      <c r="W49" s="52"/>
      <c r="X49" s="52"/>
      <c r="Y49" s="52"/>
    </row>
  </sheetData>
  <mergeCells count="2">
    <mergeCell ref="D45:V46"/>
    <mergeCell ref="D47:Y49"/>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893FB-C80D-405F-B37E-7B5B892A0E2C}">
  <sheetPr>
    <pageSetUpPr fitToPage="1"/>
  </sheetPr>
  <dimension ref="A1:Y49"/>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115</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119</v>
      </c>
    </row>
    <row r="7" spans="1:3" hidden="1" x14ac:dyDescent="0.35">
      <c r="A7" s="38" t="s">
        <v>3</v>
      </c>
      <c r="B7" s="4">
        <v>31732</v>
      </c>
    </row>
    <row r="8" spans="1:3" hidden="1" x14ac:dyDescent="0.35">
      <c r="A8" s="38" t="s">
        <v>19</v>
      </c>
      <c r="B8" s="4">
        <v>29912</v>
      </c>
    </row>
    <row r="9" spans="1:3" hidden="1" x14ac:dyDescent="0.35">
      <c r="A9" s="38" t="s">
        <v>20</v>
      </c>
      <c r="B9" s="4">
        <v>28929</v>
      </c>
    </row>
    <row r="10" spans="1:3" hidden="1" x14ac:dyDescent="0.35">
      <c r="A10" s="38" t="s">
        <v>21</v>
      </c>
      <c r="B10" s="4">
        <v>31945</v>
      </c>
    </row>
    <row r="11" spans="1:3" hidden="1" x14ac:dyDescent="0.35">
      <c r="A11" s="38" t="s">
        <v>22</v>
      </c>
      <c r="B11" s="4">
        <v>29285</v>
      </c>
    </row>
    <row r="12" spans="1:3" hidden="1" x14ac:dyDescent="0.35">
      <c r="A12" s="38" t="s">
        <v>23</v>
      </c>
      <c r="B12" s="4">
        <v>27865</v>
      </c>
    </row>
    <row r="13" spans="1:3" hidden="1" x14ac:dyDescent="0.35">
      <c r="A13" s="38" t="s">
        <v>24</v>
      </c>
      <c r="B13" s="4">
        <v>27922</v>
      </c>
    </row>
    <row r="14" spans="1:3" hidden="1" x14ac:dyDescent="0.35">
      <c r="A14" s="38" t="s">
        <v>25</v>
      </c>
      <c r="B14" s="4">
        <v>24508</v>
      </c>
    </row>
    <row r="15" spans="1:3" hidden="1" x14ac:dyDescent="0.35">
      <c r="A15" s="38" t="s">
        <v>26</v>
      </c>
      <c r="B15" s="4">
        <v>378</v>
      </c>
    </row>
    <row r="16" spans="1:3" hidden="1" x14ac:dyDescent="0.35">
      <c r="A16" s="38" t="s">
        <v>27</v>
      </c>
      <c r="B16" s="4">
        <v>1961</v>
      </c>
    </row>
    <row r="17" spans="1:6" hidden="1" x14ac:dyDescent="0.35">
      <c r="A17" s="38" t="s">
        <v>28</v>
      </c>
      <c r="B17" s="4">
        <v>5929</v>
      </c>
    </row>
    <row r="18" spans="1:6" hidden="1" x14ac:dyDescent="0.35">
      <c r="A18" s="38" t="s">
        <v>29</v>
      </c>
      <c r="B18" s="4">
        <v>13696</v>
      </c>
    </row>
    <row r="19" spans="1:6" hidden="1" x14ac:dyDescent="0.35">
      <c r="A19" s="38" t="s">
        <v>30</v>
      </c>
      <c r="B19" s="4">
        <v>15719</v>
      </c>
    </row>
    <row r="20" spans="1:6" hidden="1" x14ac:dyDescent="0.35">
      <c r="A20" s="38" t="s">
        <v>31</v>
      </c>
      <c r="B20" s="4">
        <v>15065</v>
      </c>
    </row>
    <row r="21" spans="1:6" hidden="1" x14ac:dyDescent="0.35">
      <c r="A21" s="38" t="s">
        <v>32</v>
      </c>
      <c r="B21" s="4">
        <v>15233</v>
      </c>
    </row>
    <row r="22" spans="1:6" hidden="1" x14ac:dyDescent="0.35">
      <c r="A22" s="38" t="s">
        <v>33</v>
      </c>
      <c r="B22" s="4">
        <v>13772</v>
      </c>
    </row>
    <row r="23" spans="1:6" hidden="1" x14ac:dyDescent="0.35">
      <c r="A23" s="38" t="s">
        <v>34</v>
      </c>
      <c r="B23" s="4">
        <v>23818</v>
      </c>
    </row>
    <row r="24" spans="1:6" hidden="1" x14ac:dyDescent="0.35">
      <c r="A24" s="38" t="s">
        <v>35</v>
      </c>
      <c r="B24" s="4">
        <v>20062</v>
      </c>
    </row>
    <row r="25" spans="1:6" hidden="1" x14ac:dyDescent="0.35">
      <c r="A25" s="38" t="s">
        <v>36</v>
      </c>
      <c r="B25" s="4">
        <v>19498</v>
      </c>
    </row>
    <row r="26" spans="1:6" hidden="1" x14ac:dyDescent="0.35">
      <c r="A26" s="38" t="s">
        <v>37</v>
      </c>
      <c r="B26" s="4">
        <v>20176</v>
      </c>
    </row>
    <row r="27" spans="1:6" x14ac:dyDescent="0.35">
      <c r="B27" s="7" t="str">
        <f>IF(OR($B$4="(Multiple Items)",$B$4="(All)"),"Please select one option","")</f>
        <v/>
      </c>
    </row>
    <row r="28" spans="1:6" x14ac:dyDescent="0.35">
      <c r="A28" s="5" t="s">
        <v>45</v>
      </c>
      <c r="B28" s="8" t="s">
        <v>118</v>
      </c>
    </row>
    <row r="29" spans="1:6" x14ac:dyDescent="0.35">
      <c r="A29" s="15" t="s">
        <v>46</v>
      </c>
      <c r="B29" s="9">
        <f t="shared" ref="B29:B48" si="0">IF(OR($B$4="(Multiple Items)",$B$4="(All)"),"n/a",B7)</f>
        <v>31732</v>
      </c>
      <c r="F29" s="4" t="str">
        <f>CONCATENATE("Number of root canals, by payment quarter: ",B4)</f>
        <v>Number of root canals, by payment quarter: Scotland</v>
      </c>
    </row>
    <row r="30" spans="1:6" x14ac:dyDescent="0.35">
      <c r="A30" s="16" t="s">
        <v>47</v>
      </c>
      <c r="B30" s="10">
        <f t="shared" si="0"/>
        <v>29912</v>
      </c>
    </row>
    <row r="31" spans="1:6" x14ac:dyDescent="0.35">
      <c r="A31" s="17" t="s">
        <v>48</v>
      </c>
      <c r="B31" s="11">
        <f t="shared" si="0"/>
        <v>28929</v>
      </c>
    </row>
    <row r="32" spans="1:6" x14ac:dyDescent="0.35">
      <c r="A32" s="16" t="s">
        <v>49</v>
      </c>
      <c r="B32" s="10">
        <f t="shared" si="0"/>
        <v>31945</v>
      </c>
    </row>
    <row r="33" spans="1:25" x14ac:dyDescent="0.35">
      <c r="A33" s="16" t="s">
        <v>50</v>
      </c>
      <c r="B33" s="10">
        <f t="shared" si="0"/>
        <v>29285</v>
      </c>
    </row>
    <row r="34" spans="1:25" x14ac:dyDescent="0.35">
      <c r="A34" s="16" t="s">
        <v>51</v>
      </c>
      <c r="B34" s="10">
        <f t="shared" si="0"/>
        <v>27865</v>
      </c>
    </row>
    <row r="35" spans="1:25" x14ac:dyDescent="0.35">
      <c r="A35" s="17" t="s">
        <v>52</v>
      </c>
      <c r="B35" s="11">
        <f t="shared" si="0"/>
        <v>27922</v>
      </c>
    </row>
    <row r="36" spans="1:25" x14ac:dyDescent="0.35">
      <c r="A36" s="16" t="s">
        <v>53</v>
      </c>
      <c r="B36" s="10">
        <f t="shared" si="0"/>
        <v>24508</v>
      </c>
    </row>
    <row r="37" spans="1:25" x14ac:dyDescent="0.35">
      <c r="A37" s="16" t="s">
        <v>54</v>
      </c>
      <c r="B37" s="10">
        <f t="shared" si="0"/>
        <v>378</v>
      </c>
    </row>
    <row r="38" spans="1:25" x14ac:dyDescent="0.35">
      <c r="A38" s="16" t="s">
        <v>55</v>
      </c>
      <c r="B38" s="10">
        <f t="shared" si="0"/>
        <v>1961</v>
      </c>
    </row>
    <row r="39" spans="1:25" x14ac:dyDescent="0.35">
      <c r="A39" s="17" t="s">
        <v>56</v>
      </c>
      <c r="B39" s="11">
        <f t="shared" si="0"/>
        <v>5929</v>
      </c>
    </row>
    <row r="40" spans="1:25" x14ac:dyDescent="0.35">
      <c r="A40" s="16" t="s">
        <v>57</v>
      </c>
      <c r="B40" s="10">
        <f t="shared" si="0"/>
        <v>13696</v>
      </c>
    </row>
    <row r="41" spans="1:25" x14ac:dyDescent="0.35">
      <c r="A41" s="16" t="s">
        <v>58</v>
      </c>
      <c r="B41" s="10">
        <f t="shared" si="0"/>
        <v>15719</v>
      </c>
    </row>
    <row r="42" spans="1:25" x14ac:dyDescent="0.35">
      <c r="A42" s="16" t="s">
        <v>59</v>
      </c>
      <c r="B42" s="10">
        <f t="shared" si="0"/>
        <v>15065</v>
      </c>
    </row>
    <row r="43" spans="1:25" x14ac:dyDescent="0.35">
      <c r="A43" s="17" t="s">
        <v>60</v>
      </c>
      <c r="B43" s="11">
        <f t="shared" si="0"/>
        <v>15233</v>
      </c>
    </row>
    <row r="44" spans="1:25" x14ac:dyDescent="0.35">
      <c r="A44" s="16" t="s">
        <v>61</v>
      </c>
      <c r="B44" s="10">
        <f t="shared" si="0"/>
        <v>13772</v>
      </c>
      <c r="D44" s="35" t="s">
        <v>94</v>
      </c>
      <c r="E44" s="35"/>
      <c r="F44" s="35"/>
      <c r="G44" s="35"/>
      <c r="H44" s="35"/>
      <c r="I44" s="35"/>
      <c r="J44" s="35"/>
      <c r="K44" s="35"/>
      <c r="L44" s="35"/>
      <c r="M44" s="35"/>
      <c r="N44" s="35"/>
      <c r="O44" s="36"/>
      <c r="P44" s="6"/>
      <c r="Q44" s="6"/>
      <c r="R44" s="6"/>
      <c r="S44" s="6"/>
      <c r="T44" s="6"/>
      <c r="U44" s="6"/>
      <c r="V44" s="6"/>
    </row>
    <row r="45" spans="1:25" x14ac:dyDescent="0.35">
      <c r="A45" s="16" t="s">
        <v>62</v>
      </c>
      <c r="B45" s="10">
        <f t="shared" si="0"/>
        <v>23818</v>
      </c>
      <c r="D45" s="51" t="s">
        <v>95</v>
      </c>
      <c r="E45" s="51"/>
      <c r="F45" s="51"/>
      <c r="G45" s="51"/>
      <c r="H45" s="51"/>
      <c r="I45" s="51"/>
      <c r="J45" s="51"/>
      <c r="K45" s="51"/>
      <c r="L45" s="51"/>
      <c r="M45" s="51"/>
      <c r="N45" s="51"/>
      <c r="O45" s="51"/>
      <c r="P45" s="51"/>
      <c r="Q45" s="51"/>
      <c r="R45" s="51"/>
      <c r="S45" s="51"/>
      <c r="T45" s="51"/>
      <c r="U45" s="51"/>
      <c r="V45" s="51"/>
    </row>
    <row r="46" spans="1:25" x14ac:dyDescent="0.35">
      <c r="A46" s="16" t="s">
        <v>63</v>
      </c>
      <c r="B46" s="10">
        <f t="shared" si="0"/>
        <v>20062</v>
      </c>
      <c r="D46" s="51"/>
      <c r="E46" s="51"/>
      <c r="F46" s="51"/>
      <c r="G46" s="51"/>
      <c r="H46" s="51"/>
      <c r="I46" s="51"/>
      <c r="J46" s="51"/>
      <c r="K46" s="51"/>
      <c r="L46" s="51"/>
      <c r="M46" s="51"/>
      <c r="N46" s="51"/>
      <c r="O46" s="51"/>
      <c r="P46" s="51"/>
      <c r="Q46" s="51"/>
      <c r="R46" s="51"/>
      <c r="S46" s="51"/>
      <c r="T46" s="51"/>
      <c r="U46" s="51"/>
      <c r="V46" s="51"/>
    </row>
    <row r="47" spans="1:25" x14ac:dyDescent="0.35">
      <c r="A47" s="17" t="s">
        <v>64</v>
      </c>
      <c r="B47" s="11">
        <f t="shared" si="0"/>
        <v>19498</v>
      </c>
      <c r="D47" s="52" t="s">
        <v>131</v>
      </c>
      <c r="E47" s="52"/>
      <c r="F47" s="52"/>
      <c r="G47" s="52"/>
      <c r="H47" s="52"/>
      <c r="I47" s="52"/>
      <c r="J47" s="52"/>
      <c r="K47" s="52"/>
      <c r="L47" s="52"/>
      <c r="M47" s="52"/>
      <c r="N47" s="52"/>
      <c r="O47" s="52"/>
      <c r="P47" s="52"/>
      <c r="Q47" s="52"/>
      <c r="R47" s="52"/>
      <c r="S47" s="52"/>
      <c r="T47" s="52"/>
      <c r="U47" s="52"/>
      <c r="V47" s="52"/>
      <c r="W47" s="52"/>
      <c r="X47" s="52"/>
      <c r="Y47" s="52"/>
    </row>
    <row r="48" spans="1:25" x14ac:dyDescent="0.35">
      <c r="A48" s="18" t="s">
        <v>65</v>
      </c>
      <c r="B48" s="12">
        <f t="shared" si="0"/>
        <v>20176</v>
      </c>
      <c r="D48" s="52"/>
      <c r="E48" s="52"/>
      <c r="F48" s="52"/>
      <c r="G48" s="52"/>
      <c r="H48" s="52"/>
      <c r="I48" s="52"/>
      <c r="J48" s="52"/>
      <c r="K48" s="52"/>
      <c r="L48" s="52"/>
      <c r="M48" s="52"/>
      <c r="N48" s="52"/>
      <c r="O48" s="52"/>
      <c r="P48" s="52"/>
      <c r="Q48" s="52"/>
      <c r="R48" s="52"/>
      <c r="S48" s="52"/>
      <c r="T48" s="52"/>
      <c r="U48" s="52"/>
      <c r="V48" s="52"/>
      <c r="W48" s="52"/>
      <c r="X48" s="52"/>
      <c r="Y48" s="52"/>
    </row>
    <row r="49" spans="4:25" x14ac:dyDescent="0.35">
      <c r="D49" s="52"/>
      <c r="E49" s="52"/>
      <c r="F49" s="52"/>
      <c r="G49" s="52"/>
      <c r="H49" s="52"/>
      <c r="I49" s="52"/>
      <c r="J49" s="52"/>
      <c r="K49" s="52"/>
      <c r="L49" s="52"/>
      <c r="M49" s="52"/>
      <c r="N49" s="52"/>
      <c r="O49" s="52"/>
      <c r="P49" s="52"/>
      <c r="Q49" s="52"/>
      <c r="R49" s="52"/>
      <c r="S49" s="52"/>
      <c r="T49" s="52"/>
      <c r="U49" s="52"/>
      <c r="V49" s="52"/>
      <c r="W49" s="52"/>
      <c r="X49" s="52"/>
      <c r="Y49" s="52"/>
    </row>
  </sheetData>
  <mergeCells count="2">
    <mergeCell ref="D45:V46"/>
    <mergeCell ref="D47:Y49"/>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6C5893-854E-4293-AF18-660EB846302F}">
  <sheetPr>
    <pageSetUpPr fitToPage="1"/>
  </sheetPr>
  <dimension ref="A1:Y49"/>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121</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123</v>
      </c>
    </row>
    <row r="7" spans="1:3" hidden="1" x14ac:dyDescent="0.35">
      <c r="A7" s="38" t="s">
        <v>3</v>
      </c>
      <c r="B7" s="4">
        <v>590429</v>
      </c>
    </row>
    <row r="8" spans="1:3" hidden="1" x14ac:dyDescent="0.35">
      <c r="A8" s="38" t="s">
        <v>19</v>
      </c>
      <c r="B8" s="4">
        <v>577115</v>
      </c>
    </row>
    <row r="9" spans="1:3" hidden="1" x14ac:dyDescent="0.35">
      <c r="A9" s="38" t="s">
        <v>20</v>
      </c>
      <c r="B9" s="4">
        <v>548035</v>
      </c>
    </row>
    <row r="10" spans="1:3" hidden="1" x14ac:dyDescent="0.35">
      <c r="A10" s="38" t="s">
        <v>21</v>
      </c>
      <c r="B10" s="4">
        <v>615858</v>
      </c>
    </row>
    <row r="11" spans="1:3" hidden="1" x14ac:dyDescent="0.35">
      <c r="A11" s="38" t="s">
        <v>22</v>
      </c>
      <c r="B11" s="4">
        <v>580768</v>
      </c>
    </row>
    <row r="12" spans="1:3" hidden="1" x14ac:dyDescent="0.35">
      <c r="A12" s="38" t="s">
        <v>23</v>
      </c>
      <c r="B12" s="4">
        <v>572072</v>
      </c>
    </row>
    <row r="13" spans="1:3" hidden="1" x14ac:dyDescent="0.35">
      <c r="A13" s="38" t="s">
        <v>24</v>
      </c>
      <c r="B13" s="4">
        <v>560037</v>
      </c>
    </row>
    <row r="14" spans="1:3" hidden="1" x14ac:dyDescent="0.35">
      <c r="A14" s="38" t="s">
        <v>25</v>
      </c>
      <c r="B14" s="4">
        <v>494786</v>
      </c>
    </row>
    <row r="15" spans="1:3" hidden="1" x14ac:dyDescent="0.35">
      <c r="A15" s="38" t="s">
        <v>26</v>
      </c>
      <c r="B15" s="4">
        <v>3210</v>
      </c>
    </row>
    <row r="16" spans="1:3" hidden="1" x14ac:dyDescent="0.35">
      <c r="A16" s="38" t="s">
        <v>27</v>
      </c>
      <c r="B16" s="4">
        <v>21208</v>
      </c>
    </row>
    <row r="17" spans="1:6" hidden="1" x14ac:dyDescent="0.35">
      <c r="A17" s="38" t="s">
        <v>28</v>
      </c>
      <c r="B17" s="4">
        <v>50757</v>
      </c>
    </row>
    <row r="18" spans="1:6" hidden="1" x14ac:dyDescent="0.35">
      <c r="A18" s="38" t="s">
        <v>29</v>
      </c>
      <c r="B18" s="4">
        <v>79932</v>
      </c>
    </row>
    <row r="19" spans="1:6" hidden="1" x14ac:dyDescent="0.35">
      <c r="A19" s="38" t="s">
        <v>30</v>
      </c>
      <c r="B19" s="4">
        <v>111761</v>
      </c>
    </row>
    <row r="20" spans="1:6" hidden="1" x14ac:dyDescent="0.35">
      <c r="A20" s="38" t="s">
        <v>31</v>
      </c>
      <c r="B20" s="4">
        <v>130585</v>
      </c>
    </row>
    <row r="21" spans="1:6" hidden="1" x14ac:dyDescent="0.35">
      <c r="A21" s="38" t="s">
        <v>32</v>
      </c>
      <c r="B21" s="4">
        <v>145768</v>
      </c>
    </row>
    <row r="22" spans="1:6" hidden="1" x14ac:dyDescent="0.35">
      <c r="A22" s="38" t="s">
        <v>33</v>
      </c>
      <c r="B22" s="4">
        <v>140506</v>
      </c>
    </row>
    <row r="23" spans="1:6" hidden="1" x14ac:dyDescent="0.35">
      <c r="A23" s="38" t="s">
        <v>34</v>
      </c>
      <c r="B23" s="4">
        <v>303447</v>
      </c>
    </row>
    <row r="24" spans="1:6" hidden="1" x14ac:dyDescent="0.35">
      <c r="A24" s="38" t="s">
        <v>35</v>
      </c>
      <c r="B24" s="4">
        <v>299791</v>
      </c>
    </row>
    <row r="25" spans="1:6" hidden="1" x14ac:dyDescent="0.35">
      <c r="A25" s="38" t="s">
        <v>36</v>
      </c>
      <c r="B25" s="4">
        <v>321902</v>
      </c>
    </row>
    <row r="26" spans="1:6" hidden="1" x14ac:dyDescent="0.35">
      <c r="A26" s="38" t="s">
        <v>37</v>
      </c>
      <c r="B26" s="4">
        <v>344686</v>
      </c>
    </row>
    <row r="27" spans="1:6" x14ac:dyDescent="0.35">
      <c r="B27" s="7" t="str">
        <f>IF(OR($B$4="(Multiple Items)",$B$4="(All)"),"Please select one option","")</f>
        <v/>
      </c>
    </row>
    <row r="28" spans="1:6" x14ac:dyDescent="0.35">
      <c r="A28" s="5" t="s">
        <v>45</v>
      </c>
      <c r="B28" s="8" t="s">
        <v>124</v>
      </c>
    </row>
    <row r="29" spans="1:6" x14ac:dyDescent="0.35">
      <c r="A29" s="15" t="s">
        <v>46</v>
      </c>
      <c r="B29" s="9">
        <f t="shared" ref="B29:B48" si="0">IF(OR($B$4="(Multiple Items)",$B$4="(All)"),"n/a",B7)</f>
        <v>590429</v>
      </c>
      <c r="F29" s="4" t="str">
        <f>CONCATENATE("Number of simple periodontal treatments (scale &amp; polish), by payment quarter: ",B4)</f>
        <v>Number of simple periodontal treatments (scale &amp; polish), by payment quarter: Scotland</v>
      </c>
    </row>
    <row r="30" spans="1:6" x14ac:dyDescent="0.35">
      <c r="A30" s="16" t="s">
        <v>47</v>
      </c>
      <c r="B30" s="10">
        <f t="shared" si="0"/>
        <v>577115</v>
      </c>
    </row>
    <row r="31" spans="1:6" x14ac:dyDescent="0.35">
      <c r="A31" s="17" t="s">
        <v>48</v>
      </c>
      <c r="B31" s="11">
        <f t="shared" si="0"/>
        <v>548035</v>
      </c>
    </row>
    <row r="32" spans="1:6" x14ac:dyDescent="0.35">
      <c r="A32" s="16" t="s">
        <v>49</v>
      </c>
      <c r="B32" s="10">
        <f t="shared" si="0"/>
        <v>615858</v>
      </c>
    </row>
    <row r="33" spans="1:25" x14ac:dyDescent="0.35">
      <c r="A33" s="16" t="s">
        <v>50</v>
      </c>
      <c r="B33" s="10">
        <f t="shared" si="0"/>
        <v>580768</v>
      </c>
    </row>
    <row r="34" spans="1:25" x14ac:dyDescent="0.35">
      <c r="A34" s="16" t="s">
        <v>51</v>
      </c>
      <c r="B34" s="10">
        <f t="shared" si="0"/>
        <v>572072</v>
      </c>
    </row>
    <row r="35" spans="1:25" x14ac:dyDescent="0.35">
      <c r="A35" s="17" t="s">
        <v>52</v>
      </c>
      <c r="B35" s="11">
        <f t="shared" si="0"/>
        <v>560037</v>
      </c>
    </row>
    <row r="36" spans="1:25" x14ac:dyDescent="0.35">
      <c r="A36" s="16" t="s">
        <v>53</v>
      </c>
      <c r="B36" s="10">
        <f t="shared" si="0"/>
        <v>494786</v>
      </c>
    </row>
    <row r="37" spans="1:25" x14ac:dyDescent="0.35">
      <c r="A37" s="16" t="s">
        <v>54</v>
      </c>
      <c r="B37" s="10">
        <f t="shared" si="0"/>
        <v>3210</v>
      </c>
    </row>
    <row r="38" spans="1:25" x14ac:dyDescent="0.35">
      <c r="A38" s="16" t="s">
        <v>55</v>
      </c>
      <c r="B38" s="10">
        <f t="shared" si="0"/>
        <v>21208</v>
      </c>
    </row>
    <row r="39" spans="1:25" x14ac:dyDescent="0.35">
      <c r="A39" s="17" t="s">
        <v>56</v>
      </c>
      <c r="B39" s="11">
        <f t="shared" si="0"/>
        <v>50757</v>
      </c>
    </row>
    <row r="40" spans="1:25" x14ac:dyDescent="0.35">
      <c r="A40" s="16" t="s">
        <v>57</v>
      </c>
      <c r="B40" s="10">
        <f t="shared" si="0"/>
        <v>79932</v>
      </c>
    </row>
    <row r="41" spans="1:25" x14ac:dyDescent="0.35">
      <c r="A41" s="16" t="s">
        <v>58</v>
      </c>
      <c r="B41" s="10">
        <f t="shared" si="0"/>
        <v>111761</v>
      </c>
    </row>
    <row r="42" spans="1:25" x14ac:dyDescent="0.35">
      <c r="A42" s="16" t="s">
        <v>59</v>
      </c>
      <c r="B42" s="10">
        <f t="shared" si="0"/>
        <v>130585</v>
      </c>
    </row>
    <row r="43" spans="1:25" x14ac:dyDescent="0.35">
      <c r="A43" s="17" t="s">
        <v>60</v>
      </c>
      <c r="B43" s="11">
        <f t="shared" si="0"/>
        <v>145768</v>
      </c>
    </row>
    <row r="44" spans="1:25" x14ac:dyDescent="0.35">
      <c r="A44" s="16" t="s">
        <v>61</v>
      </c>
      <c r="B44" s="10">
        <f t="shared" si="0"/>
        <v>140506</v>
      </c>
      <c r="D44" s="35" t="s">
        <v>94</v>
      </c>
      <c r="E44" s="35"/>
      <c r="F44" s="35"/>
      <c r="G44" s="35"/>
      <c r="H44" s="35"/>
      <c r="I44" s="35"/>
      <c r="J44" s="35"/>
      <c r="K44" s="35"/>
      <c r="L44" s="35"/>
      <c r="M44" s="35"/>
      <c r="N44" s="35"/>
      <c r="O44" s="36"/>
      <c r="P44" s="6"/>
      <c r="Q44" s="6"/>
      <c r="R44" s="6"/>
      <c r="S44" s="6"/>
      <c r="T44" s="6"/>
      <c r="U44" s="6"/>
      <c r="V44" s="6"/>
    </row>
    <row r="45" spans="1:25" x14ac:dyDescent="0.35">
      <c r="A45" s="16" t="s">
        <v>62</v>
      </c>
      <c r="B45" s="10">
        <f t="shared" si="0"/>
        <v>303447</v>
      </c>
      <c r="D45" s="51" t="s">
        <v>95</v>
      </c>
      <c r="E45" s="51"/>
      <c r="F45" s="51"/>
      <c r="G45" s="51"/>
      <c r="H45" s="51"/>
      <c r="I45" s="51"/>
      <c r="J45" s="51"/>
      <c r="K45" s="51"/>
      <c r="L45" s="51"/>
      <c r="M45" s="51"/>
      <c r="N45" s="51"/>
      <c r="O45" s="51"/>
      <c r="P45" s="51"/>
      <c r="Q45" s="51"/>
      <c r="R45" s="51"/>
      <c r="S45" s="51"/>
      <c r="T45" s="51"/>
      <c r="U45" s="51"/>
      <c r="V45" s="51"/>
    </row>
    <row r="46" spans="1:25" x14ac:dyDescent="0.35">
      <c r="A46" s="16" t="s">
        <v>63</v>
      </c>
      <c r="B46" s="10">
        <f t="shared" si="0"/>
        <v>299791</v>
      </c>
      <c r="D46" s="51"/>
      <c r="E46" s="51"/>
      <c r="F46" s="51"/>
      <c r="G46" s="51"/>
      <c r="H46" s="51"/>
      <c r="I46" s="51"/>
      <c r="J46" s="51"/>
      <c r="K46" s="51"/>
      <c r="L46" s="51"/>
      <c r="M46" s="51"/>
      <c r="N46" s="51"/>
      <c r="O46" s="51"/>
      <c r="P46" s="51"/>
      <c r="Q46" s="51"/>
      <c r="R46" s="51"/>
      <c r="S46" s="51"/>
      <c r="T46" s="51"/>
      <c r="U46" s="51"/>
      <c r="V46" s="51"/>
    </row>
    <row r="47" spans="1:25" x14ac:dyDescent="0.35">
      <c r="A47" s="17" t="s">
        <v>64</v>
      </c>
      <c r="B47" s="11">
        <f t="shared" si="0"/>
        <v>321902</v>
      </c>
      <c r="D47" s="52" t="s">
        <v>132</v>
      </c>
      <c r="E47" s="52"/>
      <c r="F47" s="52"/>
      <c r="G47" s="52"/>
      <c r="H47" s="52"/>
      <c r="I47" s="52"/>
      <c r="J47" s="52"/>
      <c r="K47" s="52"/>
      <c r="L47" s="52"/>
      <c r="M47" s="52"/>
      <c r="N47" s="52"/>
      <c r="O47" s="52"/>
      <c r="P47" s="52"/>
      <c r="Q47" s="52"/>
      <c r="R47" s="52"/>
      <c r="S47" s="52"/>
      <c r="T47" s="52"/>
      <c r="U47" s="52"/>
      <c r="V47" s="52"/>
      <c r="W47" s="52"/>
      <c r="X47" s="52"/>
      <c r="Y47" s="52"/>
    </row>
    <row r="48" spans="1:25" x14ac:dyDescent="0.35">
      <c r="A48" s="18" t="s">
        <v>65</v>
      </c>
      <c r="B48" s="12">
        <f t="shared" si="0"/>
        <v>344686</v>
      </c>
      <c r="D48" s="52"/>
      <c r="E48" s="52"/>
      <c r="F48" s="52"/>
      <c r="G48" s="52"/>
      <c r="H48" s="52"/>
      <c r="I48" s="52"/>
      <c r="J48" s="52"/>
      <c r="K48" s="52"/>
      <c r="L48" s="52"/>
      <c r="M48" s="52"/>
      <c r="N48" s="52"/>
      <c r="O48" s="52"/>
      <c r="P48" s="52"/>
      <c r="Q48" s="52"/>
      <c r="R48" s="52"/>
      <c r="S48" s="52"/>
      <c r="T48" s="52"/>
      <c r="U48" s="52"/>
      <c r="V48" s="52"/>
      <c r="W48" s="52"/>
      <c r="X48" s="52"/>
      <c r="Y48" s="52"/>
    </row>
    <row r="49" spans="4:25" x14ac:dyDescent="0.35">
      <c r="D49" s="52"/>
      <c r="E49" s="52"/>
      <c r="F49" s="52"/>
      <c r="G49" s="52"/>
      <c r="H49" s="52"/>
      <c r="I49" s="52"/>
      <c r="J49" s="52"/>
      <c r="K49" s="52"/>
      <c r="L49" s="52"/>
      <c r="M49" s="52"/>
      <c r="N49" s="52"/>
      <c r="O49" s="52"/>
      <c r="P49" s="52"/>
      <c r="Q49" s="52"/>
      <c r="R49" s="52"/>
      <c r="S49" s="52"/>
      <c r="T49" s="52"/>
      <c r="U49" s="52"/>
      <c r="V49" s="52"/>
      <c r="W49" s="52"/>
      <c r="X49" s="52"/>
      <c r="Y49" s="52"/>
    </row>
  </sheetData>
  <mergeCells count="2">
    <mergeCell ref="D45:V46"/>
    <mergeCell ref="D47:Y49"/>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2177F-487A-4EF3-AF17-140E10DC6697}">
  <sheetPr>
    <pageSetUpPr fitToPage="1"/>
  </sheetPr>
  <dimension ref="A1:Y49"/>
  <sheetViews>
    <sheetView workbookViewId="0"/>
  </sheetViews>
  <sheetFormatPr defaultRowHeight="14.5" x14ac:dyDescent="0.35"/>
  <cols>
    <col min="1" max="1" width="14.54296875" style="4" customWidth="1"/>
    <col min="2" max="2" width="23.6328125" style="4" customWidth="1"/>
    <col min="3" max="10" width="3.81640625" style="4" bestFit="1" customWidth="1"/>
    <col min="11" max="72" width="4.81640625" style="4" bestFit="1" customWidth="1"/>
    <col min="73" max="210" width="5.81640625" style="4" bestFit="1" customWidth="1"/>
    <col min="211" max="292" width="6.81640625" style="4" bestFit="1" customWidth="1"/>
    <col min="293" max="300" width="7.81640625" style="4" bestFit="1" customWidth="1"/>
    <col min="301" max="301" width="10.7265625" style="4" bestFit="1" customWidth="1"/>
    <col min="302" max="16384" width="8.7265625" style="4"/>
  </cols>
  <sheetData>
    <row r="1" spans="1:3" ht="18" x14ac:dyDescent="0.4">
      <c r="A1" s="2" t="s">
        <v>43</v>
      </c>
    </row>
    <row r="2" spans="1:3" ht="16" customHeight="1" x14ac:dyDescent="0.35">
      <c r="A2" s="14" t="s">
        <v>125</v>
      </c>
    </row>
    <row r="3" spans="1:3" s="13" customFormat="1" ht="10.5" customHeight="1" x14ac:dyDescent="0.35"/>
    <row r="4" spans="1:3" x14ac:dyDescent="0.35">
      <c r="A4" s="4" t="s">
        <v>40</v>
      </c>
      <c r="B4" s="4" t="s">
        <v>15</v>
      </c>
      <c r="C4" s="3" t="s">
        <v>41</v>
      </c>
    </row>
    <row r="5" spans="1:3" hidden="1" x14ac:dyDescent="0.35">
      <c r="B5" s="7" t="str">
        <f>IF(OR($B$4="(Multiple Items)",$B$4="(All)"),"Please select one option","")</f>
        <v/>
      </c>
    </row>
    <row r="6" spans="1:3" hidden="1" x14ac:dyDescent="0.35">
      <c r="A6" s="4" t="s">
        <v>38</v>
      </c>
      <c r="B6" s="4" t="s">
        <v>127</v>
      </c>
    </row>
    <row r="7" spans="1:3" hidden="1" x14ac:dyDescent="0.35">
      <c r="A7" s="38" t="s">
        <v>3</v>
      </c>
      <c r="B7" s="4">
        <v>575315</v>
      </c>
    </row>
    <row r="8" spans="1:3" hidden="1" x14ac:dyDescent="0.35">
      <c r="A8" s="38" t="s">
        <v>19</v>
      </c>
      <c r="B8" s="4">
        <v>566767</v>
      </c>
    </row>
    <row r="9" spans="1:3" hidden="1" x14ac:dyDescent="0.35">
      <c r="A9" s="38" t="s">
        <v>20</v>
      </c>
      <c r="B9" s="4">
        <v>536723</v>
      </c>
    </row>
    <row r="10" spans="1:3" hidden="1" x14ac:dyDescent="0.35">
      <c r="A10" s="38" t="s">
        <v>21</v>
      </c>
      <c r="B10" s="4">
        <v>611681</v>
      </c>
    </row>
    <row r="11" spans="1:3" hidden="1" x14ac:dyDescent="0.35">
      <c r="A11" s="38" t="s">
        <v>22</v>
      </c>
      <c r="B11" s="4">
        <v>579751</v>
      </c>
    </row>
    <row r="12" spans="1:3" hidden="1" x14ac:dyDescent="0.35">
      <c r="A12" s="38" t="s">
        <v>23</v>
      </c>
      <c r="B12" s="4">
        <v>568857</v>
      </c>
    </row>
    <row r="13" spans="1:3" hidden="1" x14ac:dyDescent="0.35">
      <c r="A13" s="38" t="s">
        <v>24</v>
      </c>
      <c r="B13" s="4">
        <v>563597</v>
      </c>
    </row>
    <row r="14" spans="1:3" hidden="1" x14ac:dyDescent="0.35">
      <c r="A14" s="38" t="s">
        <v>25</v>
      </c>
      <c r="B14" s="4">
        <v>527041</v>
      </c>
    </row>
    <row r="15" spans="1:3" hidden="1" x14ac:dyDescent="0.35">
      <c r="A15" s="38" t="s">
        <v>26</v>
      </c>
      <c r="B15" s="4">
        <v>12740</v>
      </c>
    </row>
    <row r="16" spans="1:3" hidden="1" x14ac:dyDescent="0.35">
      <c r="A16" s="38" t="s">
        <v>27</v>
      </c>
      <c r="B16" s="4">
        <v>131833</v>
      </c>
    </row>
    <row r="17" spans="1:6" hidden="1" x14ac:dyDescent="0.35">
      <c r="A17" s="38" t="s">
        <v>28</v>
      </c>
      <c r="B17" s="4">
        <v>188082</v>
      </c>
    </row>
    <row r="18" spans="1:6" hidden="1" x14ac:dyDescent="0.35">
      <c r="A18" s="38" t="s">
        <v>29</v>
      </c>
      <c r="B18" s="4">
        <v>248228</v>
      </c>
    </row>
    <row r="19" spans="1:6" hidden="1" x14ac:dyDescent="0.35">
      <c r="A19" s="38" t="s">
        <v>30</v>
      </c>
      <c r="B19" s="4">
        <v>334400</v>
      </c>
    </row>
    <row r="20" spans="1:6" hidden="1" x14ac:dyDescent="0.35">
      <c r="A20" s="38" t="s">
        <v>31</v>
      </c>
      <c r="B20" s="4">
        <v>366787</v>
      </c>
    </row>
    <row r="21" spans="1:6" hidden="1" x14ac:dyDescent="0.35">
      <c r="A21" s="38" t="s">
        <v>32</v>
      </c>
      <c r="B21" s="4">
        <v>390253</v>
      </c>
    </row>
    <row r="22" spans="1:6" hidden="1" x14ac:dyDescent="0.35">
      <c r="A22" s="38" t="s">
        <v>33</v>
      </c>
      <c r="B22" s="4">
        <v>386721</v>
      </c>
    </row>
    <row r="23" spans="1:6" hidden="1" x14ac:dyDescent="0.35">
      <c r="A23" s="38" t="s">
        <v>34</v>
      </c>
      <c r="B23" s="4">
        <v>695290</v>
      </c>
    </row>
    <row r="24" spans="1:6" hidden="1" x14ac:dyDescent="0.35">
      <c r="A24" s="38" t="s">
        <v>35</v>
      </c>
      <c r="B24" s="4">
        <v>599824</v>
      </c>
    </row>
    <row r="25" spans="1:6" hidden="1" x14ac:dyDescent="0.35">
      <c r="A25" s="38" t="s">
        <v>36</v>
      </c>
      <c r="B25" s="4">
        <v>569761</v>
      </c>
    </row>
    <row r="26" spans="1:6" hidden="1" x14ac:dyDescent="0.35">
      <c r="A26" s="38" t="s">
        <v>37</v>
      </c>
      <c r="B26" s="4">
        <v>566568</v>
      </c>
    </row>
    <row r="27" spans="1:6" x14ac:dyDescent="0.35">
      <c r="B27" s="7" t="str">
        <f>IF(OR($B$4="(Multiple Items)",$B$4="(All)"),"Please select one option","")</f>
        <v/>
      </c>
    </row>
    <row r="28" spans="1:6" x14ac:dyDescent="0.35">
      <c r="A28" s="5" t="s">
        <v>45</v>
      </c>
      <c r="B28" s="8" t="s">
        <v>128</v>
      </c>
    </row>
    <row r="29" spans="1:6" x14ac:dyDescent="0.35">
      <c r="A29" s="15" t="s">
        <v>46</v>
      </c>
      <c r="B29" s="9">
        <f t="shared" ref="B29:B48" si="0">IF(OR($B$4="(Multiple Items)",$B$4="(All)"),"n/a",B7)</f>
        <v>575315</v>
      </c>
      <c r="F29" s="4" t="str">
        <f>CONCATENATE("Number of radiographs (x-rays), by payment quarter: ",B4)</f>
        <v>Number of radiographs (x-rays), by payment quarter: Scotland</v>
      </c>
    </row>
    <row r="30" spans="1:6" x14ac:dyDescent="0.35">
      <c r="A30" s="16" t="s">
        <v>47</v>
      </c>
      <c r="B30" s="10">
        <f t="shared" si="0"/>
        <v>566767</v>
      </c>
    </row>
    <row r="31" spans="1:6" x14ac:dyDescent="0.35">
      <c r="A31" s="17" t="s">
        <v>48</v>
      </c>
      <c r="B31" s="11">
        <f t="shared" si="0"/>
        <v>536723</v>
      </c>
    </row>
    <row r="32" spans="1:6" x14ac:dyDescent="0.35">
      <c r="A32" s="16" t="s">
        <v>49</v>
      </c>
      <c r="B32" s="10">
        <f t="shared" si="0"/>
        <v>611681</v>
      </c>
    </row>
    <row r="33" spans="1:25" x14ac:dyDescent="0.35">
      <c r="A33" s="16" t="s">
        <v>50</v>
      </c>
      <c r="B33" s="10">
        <f t="shared" si="0"/>
        <v>579751</v>
      </c>
    </row>
    <row r="34" spans="1:25" x14ac:dyDescent="0.35">
      <c r="A34" s="16" t="s">
        <v>51</v>
      </c>
      <c r="B34" s="10">
        <f t="shared" si="0"/>
        <v>568857</v>
      </c>
    </row>
    <row r="35" spans="1:25" x14ac:dyDescent="0.35">
      <c r="A35" s="17" t="s">
        <v>52</v>
      </c>
      <c r="B35" s="11">
        <f t="shared" si="0"/>
        <v>563597</v>
      </c>
    </row>
    <row r="36" spans="1:25" x14ac:dyDescent="0.35">
      <c r="A36" s="16" t="s">
        <v>53</v>
      </c>
      <c r="B36" s="10">
        <f t="shared" si="0"/>
        <v>527041</v>
      </c>
    </row>
    <row r="37" spans="1:25" x14ac:dyDescent="0.35">
      <c r="A37" s="16" t="s">
        <v>54</v>
      </c>
      <c r="B37" s="10">
        <f t="shared" si="0"/>
        <v>12740</v>
      </c>
    </row>
    <row r="38" spans="1:25" x14ac:dyDescent="0.35">
      <c r="A38" s="16" t="s">
        <v>55</v>
      </c>
      <c r="B38" s="10">
        <f t="shared" si="0"/>
        <v>131833</v>
      </c>
    </row>
    <row r="39" spans="1:25" x14ac:dyDescent="0.35">
      <c r="A39" s="17" t="s">
        <v>56</v>
      </c>
      <c r="B39" s="11">
        <f t="shared" si="0"/>
        <v>188082</v>
      </c>
    </row>
    <row r="40" spans="1:25" x14ac:dyDescent="0.35">
      <c r="A40" s="16" t="s">
        <v>57</v>
      </c>
      <c r="B40" s="10">
        <f t="shared" si="0"/>
        <v>248228</v>
      </c>
    </row>
    <row r="41" spans="1:25" x14ac:dyDescent="0.35">
      <c r="A41" s="16" t="s">
        <v>58</v>
      </c>
      <c r="B41" s="10">
        <f t="shared" si="0"/>
        <v>334400</v>
      </c>
    </row>
    <row r="42" spans="1:25" x14ac:dyDescent="0.35">
      <c r="A42" s="16" t="s">
        <v>59</v>
      </c>
      <c r="B42" s="10">
        <f t="shared" si="0"/>
        <v>366787</v>
      </c>
    </row>
    <row r="43" spans="1:25" x14ac:dyDescent="0.35">
      <c r="A43" s="17" t="s">
        <v>60</v>
      </c>
      <c r="B43" s="11">
        <f t="shared" si="0"/>
        <v>390253</v>
      </c>
    </row>
    <row r="44" spans="1:25" x14ac:dyDescent="0.35">
      <c r="A44" s="16" t="s">
        <v>61</v>
      </c>
      <c r="B44" s="10">
        <f t="shared" si="0"/>
        <v>386721</v>
      </c>
      <c r="D44" s="35" t="s">
        <v>94</v>
      </c>
      <c r="E44" s="35"/>
      <c r="F44" s="35"/>
      <c r="G44" s="35"/>
      <c r="H44" s="35"/>
      <c r="I44" s="35"/>
      <c r="J44" s="35"/>
      <c r="K44" s="35"/>
      <c r="L44" s="35"/>
      <c r="M44" s="35"/>
      <c r="N44" s="35"/>
      <c r="O44" s="36"/>
      <c r="P44" s="6"/>
      <c r="Q44" s="6"/>
      <c r="R44" s="6"/>
      <c r="S44" s="6"/>
      <c r="T44" s="6"/>
      <c r="U44" s="6"/>
      <c r="V44" s="6"/>
    </row>
    <row r="45" spans="1:25" x14ac:dyDescent="0.35">
      <c r="A45" s="16" t="s">
        <v>62</v>
      </c>
      <c r="B45" s="10">
        <f t="shared" si="0"/>
        <v>695290</v>
      </c>
      <c r="D45" s="51" t="s">
        <v>95</v>
      </c>
      <c r="E45" s="51"/>
      <c r="F45" s="51"/>
      <c r="G45" s="51"/>
      <c r="H45" s="51"/>
      <c r="I45" s="51"/>
      <c r="J45" s="51"/>
      <c r="K45" s="51"/>
      <c r="L45" s="51"/>
      <c r="M45" s="51"/>
      <c r="N45" s="51"/>
      <c r="O45" s="51"/>
      <c r="P45" s="51"/>
      <c r="Q45" s="51"/>
      <c r="R45" s="51"/>
      <c r="S45" s="51"/>
      <c r="T45" s="51"/>
      <c r="U45" s="51"/>
      <c r="V45" s="51"/>
    </row>
    <row r="46" spans="1:25" x14ac:dyDescent="0.35">
      <c r="A46" s="16" t="s">
        <v>63</v>
      </c>
      <c r="B46" s="10">
        <f t="shared" si="0"/>
        <v>599824</v>
      </c>
      <c r="D46" s="51"/>
      <c r="E46" s="51"/>
      <c r="F46" s="51"/>
      <c r="G46" s="51"/>
      <c r="H46" s="51"/>
      <c r="I46" s="51"/>
      <c r="J46" s="51"/>
      <c r="K46" s="51"/>
      <c r="L46" s="51"/>
      <c r="M46" s="51"/>
      <c r="N46" s="51"/>
      <c r="O46" s="51"/>
      <c r="P46" s="51"/>
      <c r="Q46" s="51"/>
      <c r="R46" s="51"/>
      <c r="S46" s="51"/>
      <c r="T46" s="51"/>
      <c r="U46" s="51"/>
      <c r="V46" s="51"/>
    </row>
    <row r="47" spans="1:25" x14ac:dyDescent="0.35">
      <c r="A47" s="17" t="s">
        <v>64</v>
      </c>
      <c r="B47" s="11">
        <f t="shared" si="0"/>
        <v>569761</v>
      </c>
      <c r="D47" s="52" t="s">
        <v>133</v>
      </c>
      <c r="E47" s="52"/>
      <c r="F47" s="52"/>
      <c r="G47" s="52"/>
      <c r="H47" s="52"/>
      <c r="I47" s="52"/>
      <c r="J47" s="52"/>
      <c r="K47" s="52"/>
      <c r="L47" s="52"/>
      <c r="M47" s="52"/>
      <c r="N47" s="52"/>
      <c r="O47" s="52"/>
      <c r="P47" s="52"/>
      <c r="Q47" s="52"/>
      <c r="R47" s="52"/>
      <c r="S47" s="52"/>
      <c r="T47" s="52"/>
      <c r="U47" s="52"/>
      <c r="V47" s="52"/>
      <c r="W47" s="52"/>
      <c r="X47" s="52"/>
      <c r="Y47" s="52"/>
    </row>
    <row r="48" spans="1:25" x14ac:dyDescent="0.35">
      <c r="A48" s="18" t="s">
        <v>65</v>
      </c>
      <c r="B48" s="12">
        <f t="shared" si="0"/>
        <v>566568</v>
      </c>
      <c r="D48" s="52"/>
      <c r="E48" s="52"/>
      <c r="F48" s="52"/>
      <c r="G48" s="52"/>
      <c r="H48" s="52"/>
      <c r="I48" s="52"/>
      <c r="J48" s="52"/>
      <c r="K48" s="52"/>
      <c r="L48" s="52"/>
      <c r="M48" s="52"/>
      <c r="N48" s="52"/>
      <c r="O48" s="52"/>
      <c r="P48" s="52"/>
      <c r="Q48" s="52"/>
      <c r="R48" s="52"/>
      <c r="S48" s="52"/>
      <c r="T48" s="52"/>
      <c r="U48" s="52"/>
      <c r="V48" s="52"/>
      <c r="W48" s="52"/>
      <c r="X48" s="52"/>
      <c r="Y48" s="52"/>
    </row>
    <row r="49" spans="4:25" x14ac:dyDescent="0.35">
      <c r="D49" s="52"/>
      <c r="E49" s="52"/>
      <c r="F49" s="52"/>
      <c r="G49" s="52"/>
      <c r="H49" s="52"/>
      <c r="I49" s="52"/>
      <c r="J49" s="52"/>
      <c r="K49" s="52"/>
      <c r="L49" s="52"/>
      <c r="M49" s="52"/>
      <c r="N49" s="52"/>
      <c r="O49" s="52"/>
      <c r="P49" s="52"/>
      <c r="Q49" s="52"/>
      <c r="R49" s="52"/>
      <c r="S49" s="52"/>
      <c r="T49" s="52"/>
      <c r="U49" s="52"/>
      <c r="V49" s="52"/>
      <c r="W49" s="52"/>
      <c r="X49" s="52"/>
      <c r="Y49" s="52"/>
    </row>
  </sheetData>
  <mergeCells count="2">
    <mergeCell ref="D45:V46"/>
    <mergeCell ref="D47:Y49"/>
  </mergeCells>
  <pageMargins left="0.70866141732283472" right="0.70866141732283472" top="0.74803149606299213" bottom="0.74803149606299213" header="0.31496062992125984" footer="0.31496062992125984"/>
  <pageSetup paperSize="9" scale="93" orientation="landscape" r:id="rId2"/>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01"/>
  <sheetViews>
    <sheetView workbookViewId="0">
      <selection sqref="A1:J301"/>
    </sheetView>
  </sheetViews>
  <sheetFormatPr defaultRowHeight="14.5" x14ac:dyDescent="0.35"/>
  <sheetData>
    <row r="1" spans="1:12" s="1" customFormat="1" x14ac:dyDescent="0.35">
      <c r="A1" s="1" t="s">
        <v>0</v>
      </c>
      <c r="B1" s="1" t="s">
        <v>1</v>
      </c>
      <c r="C1" s="1" t="s">
        <v>2</v>
      </c>
      <c r="D1" s="1" t="s">
        <v>66</v>
      </c>
      <c r="E1" s="1" t="s">
        <v>100</v>
      </c>
      <c r="F1" s="1" t="s">
        <v>67</v>
      </c>
      <c r="G1" s="1" t="s">
        <v>68</v>
      </c>
      <c r="H1" s="1" t="s">
        <v>69</v>
      </c>
      <c r="I1" s="1" t="s">
        <v>70</v>
      </c>
      <c r="J1" s="1" t="s">
        <v>71</v>
      </c>
      <c r="K1"/>
      <c r="L1"/>
    </row>
    <row r="2" spans="1:12" x14ac:dyDescent="0.35">
      <c r="A2" t="s">
        <v>3</v>
      </c>
      <c r="B2" t="s">
        <v>4</v>
      </c>
      <c r="C2">
        <v>104853</v>
      </c>
      <c r="D2">
        <v>64122</v>
      </c>
      <c r="E2">
        <v>64122</v>
      </c>
      <c r="F2">
        <v>11636</v>
      </c>
      <c r="G2">
        <v>40867</v>
      </c>
      <c r="H2">
        <v>2189</v>
      </c>
      <c r="I2">
        <v>41655</v>
      </c>
      <c r="J2">
        <v>37796</v>
      </c>
    </row>
    <row r="3" spans="1:12" x14ac:dyDescent="0.35">
      <c r="A3" t="s">
        <v>3</v>
      </c>
      <c r="B3" t="s">
        <v>5</v>
      </c>
      <c r="C3">
        <v>29985</v>
      </c>
      <c r="D3">
        <v>16882</v>
      </c>
      <c r="E3">
        <v>16882</v>
      </c>
      <c r="F3">
        <v>2236</v>
      </c>
      <c r="G3">
        <v>10480</v>
      </c>
      <c r="H3">
        <v>423</v>
      </c>
      <c r="I3">
        <v>12455</v>
      </c>
      <c r="J3">
        <v>10332</v>
      </c>
    </row>
    <row r="4" spans="1:12" x14ac:dyDescent="0.35">
      <c r="A4" t="s">
        <v>3</v>
      </c>
      <c r="B4" t="s">
        <v>6</v>
      </c>
      <c r="C4">
        <v>36953</v>
      </c>
      <c r="D4">
        <v>22978</v>
      </c>
      <c r="E4">
        <v>22978</v>
      </c>
      <c r="F4">
        <v>3925</v>
      </c>
      <c r="G4">
        <v>13449</v>
      </c>
      <c r="H4">
        <v>741</v>
      </c>
      <c r="I4">
        <v>14466</v>
      </c>
      <c r="J4">
        <v>13939</v>
      </c>
    </row>
    <row r="5" spans="1:12" x14ac:dyDescent="0.35">
      <c r="A5" t="s">
        <v>3</v>
      </c>
      <c r="B5" t="s">
        <v>7</v>
      </c>
      <c r="C5">
        <v>94930</v>
      </c>
      <c r="D5">
        <v>56523</v>
      </c>
      <c r="E5">
        <v>56523</v>
      </c>
      <c r="F5">
        <v>8904</v>
      </c>
      <c r="G5">
        <v>33257</v>
      </c>
      <c r="H5">
        <v>1716</v>
      </c>
      <c r="I5">
        <v>35157</v>
      </c>
      <c r="J5">
        <v>34488</v>
      </c>
    </row>
    <row r="6" spans="1:12" x14ac:dyDescent="0.35">
      <c r="A6" t="s">
        <v>3</v>
      </c>
      <c r="B6" t="s">
        <v>8</v>
      </c>
      <c r="C6">
        <v>85822</v>
      </c>
      <c r="D6">
        <v>51927</v>
      </c>
      <c r="E6">
        <v>51927</v>
      </c>
      <c r="F6">
        <v>7655</v>
      </c>
      <c r="G6">
        <v>30935</v>
      </c>
      <c r="H6">
        <v>1891</v>
      </c>
      <c r="I6">
        <v>35405</v>
      </c>
      <c r="J6">
        <v>28448</v>
      </c>
    </row>
    <row r="7" spans="1:12" x14ac:dyDescent="0.35">
      <c r="A7" t="s">
        <v>3</v>
      </c>
      <c r="B7" t="s">
        <v>9</v>
      </c>
      <c r="C7">
        <v>130486</v>
      </c>
      <c r="D7">
        <v>78694</v>
      </c>
      <c r="E7">
        <v>78694</v>
      </c>
      <c r="F7">
        <v>11625</v>
      </c>
      <c r="G7">
        <v>45508</v>
      </c>
      <c r="H7">
        <v>2362</v>
      </c>
      <c r="I7">
        <v>50268</v>
      </c>
      <c r="J7">
        <v>53250</v>
      </c>
    </row>
    <row r="8" spans="1:12" x14ac:dyDescent="0.35">
      <c r="A8" t="s">
        <v>3</v>
      </c>
      <c r="B8" t="s">
        <v>10</v>
      </c>
      <c r="C8">
        <v>310086</v>
      </c>
      <c r="D8">
        <v>183374</v>
      </c>
      <c r="E8">
        <v>183374</v>
      </c>
      <c r="F8">
        <v>34860</v>
      </c>
      <c r="G8">
        <v>134502</v>
      </c>
      <c r="H8">
        <v>8762</v>
      </c>
      <c r="I8">
        <v>139386</v>
      </c>
      <c r="J8">
        <v>140862</v>
      </c>
    </row>
    <row r="9" spans="1:12" x14ac:dyDescent="0.35">
      <c r="A9" t="s">
        <v>3</v>
      </c>
      <c r="B9" t="s">
        <v>11</v>
      </c>
      <c r="C9">
        <v>67511</v>
      </c>
      <c r="D9">
        <v>39491</v>
      </c>
      <c r="E9">
        <v>39491</v>
      </c>
      <c r="F9">
        <v>6677</v>
      </c>
      <c r="G9">
        <v>30196</v>
      </c>
      <c r="H9">
        <v>1566</v>
      </c>
      <c r="I9">
        <v>27964</v>
      </c>
      <c r="J9">
        <v>29111</v>
      </c>
    </row>
    <row r="10" spans="1:12" x14ac:dyDescent="0.35">
      <c r="A10" t="s">
        <v>3</v>
      </c>
      <c r="B10" t="s">
        <v>12</v>
      </c>
      <c r="C10">
        <v>163593</v>
      </c>
      <c r="D10">
        <v>95793</v>
      </c>
      <c r="E10">
        <v>95793</v>
      </c>
      <c r="F10">
        <v>18098</v>
      </c>
      <c r="G10">
        <v>76117</v>
      </c>
      <c r="H10">
        <v>4625</v>
      </c>
      <c r="I10">
        <v>72258</v>
      </c>
      <c r="J10">
        <v>73619</v>
      </c>
    </row>
    <row r="11" spans="1:12" x14ac:dyDescent="0.35">
      <c r="A11" t="s">
        <v>3</v>
      </c>
      <c r="B11" t="s">
        <v>13</v>
      </c>
      <c r="C11">
        <v>239387</v>
      </c>
      <c r="D11">
        <v>147645</v>
      </c>
      <c r="E11">
        <v>147645</v>
      </c>
      <c r="F11">
        <v>20436</v>
      </c>
      <c r="G11">
        <v>82769</v>
      </c>
      <c r="H11">
        <v>4867</v>
      </c>
      <c r="I11">
        <v>109347</v>
      </c>
      <c r="J11">
        <v>101080</v>
      </c>
    </row>
    <row r="12" spans="1:12" x14ac:dyDescent="0.35">
      <c r="A12" t="s">
        <v>3</v>
      </c>
      <c r="B12" t="s">
        <v>14</v>
      </c>
      <c r="C12">
        <v>5054</v>
      </c>
      <c r="D12">
        <v>3047</v>
      </c>
      <c r="E12">
        <v>3047</v>
      </c>
      <c r="F12">
        <v>481</v>
      </c>
      <c r="G12">
        <v>1711</v>
      </c>
      <c r="H12">
        <v>103</v>
      </c>
      <c r="I12">
        <v>2562</v>
      </c>
      <c r="J12">
        <v>2487</v>
      </c>
    </row>
    <row r="13" spans="1:12" x14ac:dyDescent="0.35">
      <c r="A13" t="s">
        <v>3</v>
      </c>
      <c r="B13" t="s">
        <v>15</v>
      </c>
      <c r="C13">
        <v>1396006</v>
      </c>
      <c r="D13">
        <v>837509</v>
      </c>
      <c r="E13">
        <v>837509</v>
      </c>
      <c r="F13">
        <v>138417</v>
      </c>
      <c r="G13">
        <v>547804</v>
      </c>
      <c r="H13">
        <v>31732</v>
      </c>
      <c r="I13">
        <v>590429</v>
      </c>
      <c r="J13">
        <v>575315</v>
      </c>
    </row>
    <row r="14" spans="1:12" x14ac:dyDescent="0.35">
      <c r="A14" t="s">
        <v>3</v>
      </c>
      <c r="B14" t="s">
        <v>16</v>
      </c>
      <c r="C14">
        <v>4365</v>
      </c>
      <c r="D14">
        <v>2079</v>
      </c>
      <c r="E14">
        <v>2079</v>
      </c>
      <c r="F14">
        <v>395</v>
      </c>
      <c r="G14">
        <v>2124</v>
      </c>
      <c r="H14">
        <v>135</v>
      </c>
      <c r="I14">
        <v>1579</v>
      </c>
      <c r="J14">
        <v>1835</v>
      </c>
    </row>
    <row r="15" spans="1:12" x14ac:dyDescent="0.35">
      <c r="A15" t="s">
        <v>3</v>
      </c>
      <c r="B15" t="s">
        <v>17</v>
      </c>
      <c r="C15">
        <v>119207</v>
      </c>
      <c r="D15">
        <v>73146</v>
      </c>
      <c r="E15">
        <v>73146</v>
      </c>
      <c r="F15">
        <v>10884</v>
      </c>
      <c r="G15">
        <v>43632</v>
      </c>
      <c r="H15">
        <v>2171</v>
      </c>
      <c r="I15">
        <v>46726</v>
      </c>
      <c r="J15">
        <v>45863</v>
      </c>
    </row>
    <row r="16" spans="1:12" x14ac:dyDescent="0.35">
      <c r="A16" t="s">
        <v>3</v>
      </c>
      <c r="B16" t="s">
        <v>18</v>
      </c>
      <c r="C16">
        <v>3774</v>
      </c>
      <c r="D16">
        <v>1808</v>
      </c>
      <c r="E16">
        <v>1808</v>
      </c>
      <c r="F16">
        <v>605</v>
      </c>
      <c r="G16">
        <v>2257</v>
      </c>
      <c r="H16">
        <v>181</v>
      </c>
      <c r="I16">
        <v>1201</v>
      </c>
      <c r="J16">
        <v>2205</v>
      </c>
    </row>
    <row r="17" spans="1:10" x14ac:dyDescent="0.35">
      <c r="A17" t="s">
        <v>19</v>
      </c>
      <c r="B17" t="s">
        <v>4</v>
      </c>
      <c r="C17">
        <v>101963</v>
      </c>
      <c r="D17">
        <v>61189</v>
      </c>
      <c r="E17">
        <v>61189</v>
      </c>
      <c r="F17">
        <v>11085</v>
      </c>
      <c r="G17">
        <v>38857</v>
      </c>
      <c r="H17">
        <v>2115</v>
      </c>
      <c r="I17">
        <v>40354</v>
      </c>
      <c r="J17">
        <v>36462</v>
      </c>
    </row>
    <row r="18" spans="1:10" x14ac:dyDescent="0.35">
      <c r="A18" t="s">
        <v>19</v>
      </c>
      <c r="B18" t="s">
        <v>5</v>
      </c>
      <c r="C18">
        <v>28540</v>
      </c>
      <c r="D18">
        <v>15843</v>
      </c>
      <c r="E18">
        <v>15843</v>
      </c>
      <c r="F18">
        <v>2238</v>
      </c>
      <c r="G18">
        <v>9233</v>
      </c>
      <c r="H18">
        <v>403</v>
      </c>
      <c r="I18">
        <v>11123</v>
      </c>
      <c r="J18">
        <v>10015</v>
      </c>
    </row>
    <row r="19" spans="1:10" x14ac:dyDescent="0.35">
      <c r="A19" t="s">
        <v>19</v>
      </c>
      <c r="B19" t="s">
        <v>6</v>
      </c>
      <c r="C19">
        <v>36888</v>
      </c>
      <c r="D19">
        <v>22784</v>
      </c>
      <c r="E19">
        <v>22784</v>
      </c>
      <c r="F19">
        <v>3900</v>
      </c>
      <c r="G19">
        <v>13983</v>
      </c>
      <c r="H19">
        <v>704</v>
      </c>
      <c r="I19">
        <v>14226</v>
      </c>
      <c r="J19">
        <v>13871</v>
      </c>
    </row>
    <row r="20" spans="1:10" x14ac:dyDescent="0.35">
      <c r="A20" t="s">
        <v>19</v>
      </c>
      <c r="B20" t="s">
        <v>7</v>
      </c>
      <c r="C20">
        <v>93592</v>
      </c>
      <c r="D20">
        <v>54397</v>
      </c>
      <c r="E20">
        <v>54397</v>
      </c>
      <c r="F20">
        <v>9706</v>
      </c>
      <c r="G20">
        <v>32135</v>
      </c>
      <c r="H20">
        <v>1489</v>
      </c>
      <c r="I20">
        <v>34615</v>
      </c>
      <c r="J20">
        <v>33680</v>
      </c>
    </row>
    <row r="21" spans="1:10" x14ac:dyDescent="0.35">
      <c r="A21" t="s">
        <v>19</v>
      </c>
      <c r="B21" t="s">
        <v>8</v>
      </c>
      <c r="C21">
        <v>84200</v>
      </c>
      <c r="D21">
        <v>50521</v>
      </c>
      <c r="E21">
        <v>50521</v>
      </c>
      <c r="F21">
        <v>7519</v>
      </c>
      <c r="G21">
        <v>29482</v>
      </c>
      <c r="H21">
        <v>1907</v>
      </c>
      <c r="I21">
        <v>34677</v>
      </c>
      <c r="J21">
        <v>28601</v>
      </c>
    </row>
    <row r="22" spans="1:10" x14ac:dyDescent="0.35">
      <c r="A22" t="s">
        <v>19</v>
      </c>
      <c r="B22" t="s">
        <v>9</v>
      </c>
      <c r="C22">
        <v>130449</v>
      </c>
      <c r="D22">
        <v>78320</v>
      </c>
      <c r="E22">
        <v>78320</v>
      </c>
      <c r="F22">
        <v>11595</v>
      </c>
      <c r="G22">
        <v>45243</v>
      </c>
      <c r="H22">
        <v>2256</v>
      </c>
      <c r="I22">
        <v>51038</v>
      </c>
      <c r="J22">
        <v>52306</v>
      </c>
    </row>
    <row r="23" spans="1:10" x14ac:dyDescent="0.35">
      <c r="A23" t="s">
        <v>19</v>
      </c>
      <c r="B23" t="s">
        <v>10</v>
      </c>
      <c r="C23">
        <v>305109</v>
      </c>
      <c r="D23">
        <v>178543</v>
      </c>
      <c r="E23">
        <v>178543</v>
      </c>
      <c r="F23">
        <v>34973</v>
      </c>
      <c r="G23">
        <v>126431</v>
      </c>
      <c r="H23">
        <v>8319</v>
      </c>
      <c r="I23">
        <v>135128</v>
      </c>
      <c r="J23">
        <v>136999</v>
      </c>
    </row>
    <row r="24" spans="1:10" x14ac:dyDescent="0.35">
      <c r="A24" t="s">
        <v>19</v>
      </c>
      <c r="B24" t="s">
        <v>11</v>
      </c>
      <c r="C24">
        <v>73019</v>
      </c>
      <c r="D24">
        <v>41394</v>
      </c>
      <c r="E24">
        <v>41394</v>
      </c>
      <c r="F24">
        <v>7572</v>
      </c>
      <c r="G24">
        <v>33383</v>
      </c>
      <c r="H24">
        <v>1669</v>
      </c>
      <c r="I24">
        <v>28758</v>
      </c>
      <c r="J24">
        <v>31802</v>
      </c>
    </row>
    <row r="25" spans="1:10" x14ac:dyDescent="0.35">
      <c r="A25" t="s">
        <v>19</v>
      </c>
      <c r="B25" t="s">
        <v>12</v>
      </c>
      <c r="C25">
        <v>160181</v>
      </c>
      <c r="D25">
        <v>91832</v>
      </c>
      <c r="E25">
        <v>91832</v>
      </c>
      <c r="F25">
        <v>17805</v>
      </c>
      <c r="G25">
        <v>73249</v>
      </c>
      <c r="H25">
        <v>4318</v>
      </c>
      <c r="I25">
        <v>70046</v>
      </c>
      <c r="J25">
        <v>71995</v>
      </c>
    </row>
    <row r="26" spans="1:10" x14ac:dyDescent="0.35">
      <c r="A26" t="s">
        <v>19</v>
      </c>
      <c r="B26" t="s">
        <v>13</v>
      </c>
      <c r="C26">
        <v>241037</v>
      </c>
      <c r="D26">
        <v>145653</v>
      </c>
      <c r="E26">
        <v>145653</v>
      </c>
      <c r="F26">
        <v>19671</v>
      </c>
      <c r="G26">
        <v>79360</v>
      </c>
      <c r="H26">
        <v>4282</v>
      </c>
      <c r="I26">
        <v>107080</v>
      </c>
      <c r="J26">
        <v>100217</v>
      </c>
    </row>
    <row r="27" spans="1:10" x14ac:dyDescent="0.35">
      <c r="A27" t="s">
        <v>19</v>
      </c>
      <c r="B27" t="s">
        <v>14</v>
      </c>
      <c r="C27">
        <v>4634</v>
      </c>
      <c r="D27">
        <v>2909</v>
      </c>
      <c r="E27">
        <v>2909</v>
      </c>
      <c r="F27">
        <v>405</v>
      </c>
      <c r="G27">
        <v>1724</v>
      </c>
      <c r="H27">
        <v>111</v>
      </c>
      <c r="I27">
        <v>2485</v>
      </c>
      <c r="J27">
        <v>2447</v>
      </c>
    </row>
    <row r="28" spans="1:10" x14ac:dyDescent="0.35">
      <c r="A28" t="s">
        <v>19</v>
      </c>
      <c r="B28" t="s">
        <v>15</v>
      </c>
      <c r="C28">
        <v>1382468</v>
      </c>
      <c r="D28">
        <v>817207</v>
      </c>
      <c r="E28">
        <v>817207</v>
      </c>
      <c r="F28">
        <v>138233</v>
      </c>
      <c r="G28">
        <v>528920</v>
      </c>
      <c r="H28">
        <v>29912</v>
      </c>
      <c r="I28">
        <v>577115</v>
      </c>
      <c r="J28">
        <v>566767</v>
      </c>
    </row>
    <row r="29" spans="1:10" x14ac:dyDescent="0.35">
      <c r="A29" t="s">
        <v>19</v>
      </c>
      <c r="B29" t="s">
        <v>16</v>
      </c>
      <c r="C29">
        <v>3995</v>
      </c>
      <c r="D29">
        <v>2222</v>
      </c>
      <c r="E29">
        <v>2222</v>
      </c>
      <c r="F29">
        <v>463</v>
      </c>
      <c r="G29">
        <v>1801</v>
      </c>
      <c r="H29">
        <v>128</v>
      </c>
      <c r="I29">
        <v>1645</v>
      </c>
      <c r="J29">
        <v>1784</v>
      </c>
    </row>
    <row r="30" spans="1:10" x14ac:dyDescent="0.35">
      <c r="A30" t="s">
        <v>19</v>
      </c>
      <c r="B30" t="s">
        <v>17</v>
      </c>
      <c r="C30">
        <v>114651</v>
      </c>
      <c r="D30">
        <v>69576</v>
      </c>
      <c r="E30">
        <v>69576</v>
      </c>
      <c r="F30">
        <v>10623</v>
      </c>
      <c r="G30">
        <v>41638</v>
      </c>
      <c r="H30">
        <v>2038</v>
      </c>
      <c r="I30">
        <v>44596</v>
      </c>
      <c r="J30">
        <v>44359</v>
      </c>
    </row>
    <row r="31" spans="1:10" x14ac:dyDescent="0.35">
      <c r="A31" t="s">
        <v>19</v>
      </c>
      <c r="B31" t="s">
        <v>18</v>
      </c>
      <c r="C31">
        <v>4210</v>
      </c>
      <c r="D31">
        <v>2024</v>
      </c>
      <c r="E31">
        <v>2024</v>
      </c>
      <c r="F31">
        <v>678</v>
      </c>
      <c r="G31">
        <v>2401</v>
      </c>
      <c r="H31">
        <v>173</v>
      </c>
      <c r="I31">
        <v>1344</v>
      </c>
      <c r="J31">
        <v>2229</v>
      </c>
    </row>
    <row r="32" spans="1:10" x14ac:dyDescent="0.35">
      <c r="A32" t="s">
        <v>20</v>
      </c>
      <c r="B32" t="s">
        <v>4</v>
      </c>
      <c r="C32">
        <v>94747</v>
      </c>
      <c r="D32">
        <v>57688</v>
      </c>
      <c r="E32">
        <v>57688</v>
      </c>
      <c r="F32">
        <v>9601</v>
      </c>
      <c r="G32">
        <v>36287</v>
      </c>
      <c r="H32">
        <v>1934</v>
      </c>
      <c r="I32">
        <v>37887</v>
      </c>
      <c r="J32">
        <v>33974</v>
      </c>
    </row>
    <row r="33" spans="1:10" x14ac:dyDescent="0.35">
      <c r="A33" t="s">
        <v>20</v>
      </c>
      <c r="B33" t="s">
        <v>5</v>
      </c>
      <c r="C33">
        <v>27452</v>
      </c>
      <c r="D33">
        <v>15501</v>
      </c>
      <c r="E33">
        <v>15501</v>
      </c>
      <c r="F33">
        <v>2294</v>
      </c>
      <c r="G33">
        <v>8972</v>
      </c>
      <c r="H33">
        <v>404</v>
      </c>
      <c r="I33">
        <v>11008</v>
      </c>
      <c r="J33">
        <v>9596</v>
      </c>
    </row>
    <row r="34" spans="1:10" x14ac:dyDescent="0.35">
      <c r="A34" t="s">
        <v>20</v>
      </c>
      <c r="B34" t="s">
        <v>6</v>
      </c>
      <c r="C34">
        <v>34862</v>
      </c>
      <c r="D34">
        <v>21520</v>
      </c>
      <c r="E34">
        <v>21520</v>
      </c>
      <c r="F34">
        <v>3479</v>
      </c>
      <c r="G34">
        <v>12962</v>
      </c>
      <c r="H34">
        <v>710</v>
      </c>
      <c r="I34">
        <v>13603</v>
      </c>
      <c r="J34">
        <v>12239</v>
      </c>
    </row>
    <row r="35" spans="1:10" x14ac:dyDescent="0.35">
      <c r="A35" t="s">
        <v>20</v>
      </c>
      <c r="B35" t="s">
        <v>7</v>
      </c>
      <c r="C35">
        <v>90533</v>
      </c>
      <c r="D35">
        <v>52632</v>
      </c>
      <c r="E35">
        <v>52632</v>
      </c>
      <c r="F35">
        <v>8928</v>
      </c>
      <c r="G35">
        <v>29937</v>
      </c>
      <c r="H35">
        <v>1450</v>
      </c>
      <c r="I35">
        <v>33145</v>
      </c>
      <c r="J35">
        <v>31201</v>
      </c>
    </row>
    <row r="36" spans="1:10" x14ac:dyDescent="0.35">
      <c r="A36" t="s">
        <v>20</v>
      </c>
      <c r="B36" t="s">
        <v>8</v>
      </c>
      <c r="C36">
        <v>78316</v>
      </c>
      <c r="D36">
        <v>46759</v>
      </c>
      <c r="E36">
        <v>46759</v>
      </c>
      <c r="F36">
        <v>6922</v>
      </c>
      <c r="G36">
        <v>27478</v>
      </c>
      <c r="H36">
        <v>1746</v>
      </c>
      <c r="I36">
        <v>32266</v>
      </c>
      <c r="J36">
        <v>25407</v>
      </c>
    </row>
    <row r="37" spans="1:10" x14ac:dyDescent="0.35">
      <c r="A37" t="s">
        <v>20</v>
      </c>
      <c r="B37" t="s">
        <v>9</v>
      </c>
      <c r="C37">
        <v>124954</v>
      </c>
      <c r="D37">
        <v>74579</v>
      </c>
      <c r="E37">
        <v>74579</v>
      </c>
      <c r="F37">
        <v>11136</v>
      </c>
      <c r="G37">
        <v>42541</v>
      </c>
      <c r="H37">
        <v>2202</v>
      </c>
      <c r="I37">
        <v>47879</v>
      </c>
      <c r="J37">
        <v>49218</v>
      </c>
    </row>
    <row r="38" spans="1:10" x14ac:dyDescent="0.35">
      <c r="A38" t="s">
        <v>20</v>
      </c>
      <c r="B38" t="s">
        <v>10</v>
      </c>
      <c r="C38">
        <v>301085</v>
      </c>
      <c r="D38">
        <v>179430</v>
      </c>
      <c r="E38">
        <v>179430</v>
      </c>
      <c r="F38">
        <v>34457</v>
      </c>
      <c r="G38">
        <v>123270</v>
      </c>
      <c r="H38">
        <v>8191</v>
      </c>
      <c r="I38">
        <v>129821</v>
      </c>
      <c r="J38">
        <v>136885</v>
      </c>
    </row>
    <row r="39" spans="1:10" x14ac:dyDescent="0.35">
      <c r="A39" t="s">
        <v>20</v>
      </c>
      <c r="B39" t="s">
        <v>11</v>
      </c>
      <c r="C39">
        <v>62693</v>
      </c>
      <c r="D39">
        <v>35698</v>
      </c>
      <c r="E39">
        <v>35698</v>
      </c>
      <c r="F39">
        <v>5757</v>
      </c>
      <c r="G39">
        <v>25963</v>
      </c>
      <c r="H39">
        <v>1398</v>
      </c>
      <c r="I39">
        <v>25295</v>
      </c>
      <c r="J39">
        <v>25675</v>
      </c>
    </row>
    <row r="40" spans="1:10" x14ac:dyDescent="0.35">
      <c r="A40" t="s">
        <v>20</v>
      </c>
      <c r="B40" t="s">
        <v>12</v>
      </c>
      <c r="C40">
        <v>152105</v>
      </c>
      <c r="D40">
        <v>88276</v>
      </c>
      <c r="E40">
        <v>88276</v>
      </c>
      <c r="F40">
        <v>16564</v>
      </c>
      <c r="G40">
        <v>70053</v>
      </c>
      <c r="H40">
        <v>4296</v>
      </c>
      <c r="I40">
        <v>66339</v>
      </c>
      <c r="J40">
        <v>69021</v>
      </c>
    </row>
    <row r="41" spans="1:10" x14ac:dyDescent="0.35">
      <c r="A41" t="s">
        <v>20</v>
      </c>
      <c r="B41" t="s">
        <v>13</v>
      </c>
      <c r="C41">
        <v>226557</v>
      </c>
      <c r="D41">
        <v>139752</v>
      </c>
      <c r="E41">
        <v>139752</v>
      </c>
      <c r="F41">
        <v>18616</v>
      </c>
      <c r="G41">
        <v>74953</v>
      </c>
      <c r="H41">
        <v>4327</v>
      </c>
      <c r="I41">
        <v>102080</v>
      </c>
      <c r="J41">
        <v>95698</v>
      </c>
    </row>
    <row r="42" spans="1:10" x14ac:dyDescent="0.35">
      <c r="A42" t="s">
        <v>20</v>
      </c>
      <c r="B42" t="s">
        <v>14</v>
      </c>
      <c r="C42">
        <v>4874</v>
      </c>
      <c r="D42">
        <v>2970</v>
      </c>
      <c r="E42">
        <v>2970</v>
      </c>
      <c r="F42">
        <v>419</v>
      </c>
      <c r="G42">
        <v>1888</v>
      </c>
      <c r="H42">
        <v>134</v>
      </c>
      <c r="I42">
        <v>2495</v>
      </c>
      <c r="J42">
        <v>2513</v>
      </c>
    </row>
    <row r="43" spans="1:10" x14ac:dyDescent="0.35">
      <c r="A43" t="s">
        <v>20</v>
      </c>
      <c r="B43" t="s">
        <v>15</v>
      </c>
      <c r="C43">
        <v>1316865</v>
      </c>
      <c r="D43">
        <v>786492</v>
      </c>
      <c r="E43">
        <v>786492</v>
      </c>
      <c r="F43">
        <v>128818</v>
      </c>
      <c r="G43">
        <v>496447</v>
      </c>
      <c r="H43">
        <v>28929</v>
      </c>
      <c r="I43">
        <v>548035</v>
      </c>
      <c r="J43">
        <v>536723</v>
      </c>
    </row>
    <row r="44" spans="1:10" x14ac:dyDescent="0.35">
      <c r="A44" t="s">
        <v>20</v>
      </c>
      <c r="B44" t="s">
        <v>16</v>
      </c>
      <c r="C44">
        <v>3658</v>
      </c>
      <c r="D44">
        <v>1998</v>
      </c>
      <c r="E44">
        <v>1998</v>
      </c>
      <c r="F44">
        <v>382</v>
      </c>
      <c r="G44">
        <v>1607</v>
      </c>
      <c r="H44">
        <v>131</v>
      </c>
      <c r="I44">
        <v>1534</v>
      </c>
      <c r="J44">
        <v>1557</v>
      </c>
    </row>
    <row r="45" spans="1:10" x14ac:dyDescent="0.35">
      <c r="A45" t="s">
        <v>20</v>
      </c>
      <c r="B45" t="s">
        <v>17</v>
      </c>
      <c r="C45">
        <v>111796</v>
      </c>
      <c r="D45">
        <v>68057</v>
      </c>
      <c r="E45">
        <v>68057</v>
      </c>
      <c r="F45">
        <v>9746</v>
      </c>
      <c r="G45">
        <v>38538</v>
      </c>
      <c r="H45">
        <v>1883</v>
      </c>
      <c r="I45">
        <v>43534</v>
      </c>
      <c r="J45">
        <v>42184</v>
      </c>
    </row>
    <row r="46" spans="1:10" x14ac:dyDescent="0.35">
      <c r="A46" t="s">
        <v>20</v>
      </c>
      <c r="B46" t="s">
        <v>18</v>
      </c>
      <c r="C46">
        <v>3233</v>
      </c>
      <c r="D46">
        <v>1632</v>
      </c>
      <c r="E46">
        <v>1632</v>
      </c>
      <c r="F46">
        <v>517</v>
      </c>
      <c r="G46">
        <v>1998</v>
      </c>
      <c r="H46">
        <v>123</v>
      </c>
      <c r="I46">
        <v>1149</v>
      </c>
      <c r="J46">
        <v>1555</v>
      </c>
    </row>
    <row r="47" spans="1:10" x14ac:dyDescent="0.35">
      <c r="A47" t="s">
        <v>21</v>
      </c>
      <c r="B47" t="s">
        <v>4</v>
      </c>
      <c r="C47">
        <v>109347</v>
      </c>
      <c r="D47">
        <v>66468</v>
      </c>
      <c r="E47">
        <v>66468</v>
      </c>
      <c r="F47">
        <v>11918</v>
      </c>
      <c r="G47">
        <v>42542</v>
      </c>
      <c r="H47">
        <v>2181</v>
      </c>
      <c r="I47">
        <v>43038</v>
      </c>
      <c r="J47">
        <v>40823</v>
      </c>
    </row>
    <row r="48" spans="1:10" x14ac:dyDescent="0.35">
      <c r="A48" t="s">
        <v>21</v>
      </c>
      <c r="B48" t="s">
        <v>5</v>
      </c>
      <c r="C48">
        <v>31147</v>
      </c>
      <c r="D48">
        <v>17760</v>
      </c>
      <c r="E48">
        <v>17760</v>
      </c>
      <c r="F48">
        <v>2628</v>
      </c>
      <c r="G48">
        <v>10067</v>
      </c>
      <c r="H48">
        <v>478</v>
      </c>
      <c r="I48">
        <v>12637</v>
      </c>
      <c r="J48">
        <v>11698</v>
      </c>
    </row>
    <row r="49" spans="1:10" x14ac:dyDescent="0.35">
      <c r="A49" t="s">
        <v>21</v>
      </c>
      <c r="B49" t="s">
        <v>6</v>
      </c>
      <c r="C49">
        <v>38903</v>
      </c>
      <c r="D49">
        <v>24291</v>
      </c>
      <c r="E49">
        <v>24291</v>
      </c>
      <c r="F49">
        <v>4258</v>
      </c>
      <c r="G49">
        <v>14310</v>
      </c>
      <c r="H49">
        <v>816</v>
      </c>
      <c r="I49">
        <v>15276</v>
      </c>
      <c r="J49">
        <v>14911</v>
      </c>
    </row>
    <row r="50" spans="1:10" x14ac:dyDescent="0.35">
      <c r="A50" t="s">
        <v>21</v>
      </c>
      <c r="B50" t="s">
        <v>7</v>
      </c>
      <c r="C50">
        <v>98269</v>
      </c>
      <c r="D50">
        <v>57792</v>
      </c>
      <c r="E50">
        <v>57792</v>
      </c>
      <c r="F50">
        <v>9605</v>
      </c>
      <c r="G50">
        <v>32864</v>
      </c>
      <c r="H50">
        <v>1624</v>
      </c>
      <c r="I50">
        <v>36578</v>
      </c>
      <c r="J50">
        <v>36048</v>
      </c>
    </row>
    <row r="51" spans="1:10" x14ac:dyDescent="0.35">
      <c r="A51" t="s">
        <v>21</v>
      </c>
      <c r="B51" t="s">
        <v>8</v>
      </c>
      <c r="C51">
        <v>89053</v>
      </c>
      <c r="D51">
        <v>53376</v>
      </c>
      <c r="E51">
        <v>53376</v>
      </c>
      <c r="F51">
        <v>7544</v>
      </c>
      <c r="G51">
        <v>30546</v>
      </c>
      <c r="H51">
        <v>1998</v>
      </c>
      <c r="I51">
        <v>37051</v>
      </c>
      <c r="J51">
        <v>29864</v>
      </c>
    </row>
    <row r="52" spans="1:10" x14ac:dyDescent="0.35">
      <c r="A52" t="s">
        <v>21</v>
      </c>
      <c r="B52" t="s">
        <v>9</v>
      </c>
      <c r="C52">
        <v>139765</v>
      </c>
      <c r="D52">
        <v>83985</v>
      </c>
      <c r="E52">
        <v>83985</v>
      </c>
      <c r="F52">
        <v>12408</v>
      </c>
      <c r="G52">
        <v>46499</v>
      </c>
      <c r="H52">
        <v>2382</v>
      </c>
      <c r="I52">
        <v>54073</v>
      </c>
      <c r="J52">
        <v>57429</v>
      </c>
    </row>
    <row r="53" spans="1:10" x14ac:dyDescent="0.35">
      <c r="A53" t="s">
        <v>21</v>
      </c>
      <c r="B53" t="s">
        <v>10</v>
      </c>
      <c r="C53">
        <v>326699</v>
      </c>
      <c r="D53">
        <v>192282</v>
      </c>
      <c r="E53">
        <v>192282</v>
      </c>
      <c r="F53">
        <v>36578</v>
      </c>
      <c r="G53">
        <v>133927</v>
      </c>
      <c r="H53">
        <v>8984</v>
      </c>
      <c r="I53">
        <v>145316</v>
      </c>
      <c r="J53">
        <v>151886</v>
      </c>
    </row>
    <row r="54" spans="1:10" x14ac:dyDescent="0.35">
      <c r="A54" t="s">
        <v>21</v>
      </c>
      <c r="B54" t="s">
        <v>11</v>
      </c>
      <c r="C54">
        <v>70757</v>
      </c>
      <c r="D54">
        <v>40884</v>
      </c>
      <c r="E54">
        <v>40884</v>
      </c>
      <c r="F54">
        <v>6319</v>
      </c>
      <c r="G54">
        <v>28538</v>
      </c>
      <c r="H54">
        <v>1433</v>
      </c>
      <c r="I54">
        <v>28137</v>
      </c>
      <c r="J54">
        <v>29342</v>
      </c>
    </row>
    <row r="55" spans="1:10" x14ac:dyDescent="0.35">
      <c r="A55" t="s">
        <v>21</v>
      </c>
      <c r="B55" t="s">
        <v>12</v>
      </c>
      <c r="C55">
        <v>171771</v>
      </c>
      <c r="D55">
        <v>98764</v>
      </c>
      <c r="E55">
        <v>98764</v>
      </c>
      <c r="F55">
        <v>18044</v>
      </c>
      <c r="G55">
        <v>77494</v>
      </c>
      <c r="H55">
        <v>4799</v>
      </c>
      <c r="I55">
        <v>75048</v>
      </c>
      <c r="J55">
        <v>79703</v>
      </c>
    </row>
    <row r="56" spans="1:10" x14ac:dyDescent="0.35">
      <c r="A56" t="s">
        <v>21</v>
      </c>
      <c r="B56" t="s">
        <v>13</v>
      </c>
      <c r="C56">
        <v>250516</v>
      </c>
      <c r="D56">
        <v>154250</v>
      </c>
      <c r="E56">
        <v>154250</v>
      </c>
      <c r="F56">
        <v>20908</v>
      </c>
      <c r="G56">
        <v>81679</v>
      </c>
      <c r="H56">
        <v>4740</v>
      </c>
      <c r="I56">
        <v>114923</v>
      </c>
      <c r="J56">
        <v>106677</v>
      </c>
    </row>
    <row r="57" spans="1:10" x14ac:dyDescent="0.35">
      <c r="A57" t="s">
        <v>21</v>
      </c>
      <c r="B57" t="s">
        <v>14</v>
      </c>
      <c r="C57">
        <v>5125</v>
      </c>
      <c r="D57">
        <v>3213</v>
      </c>
      <c r="E57">
        <v>3213</v>
      </c>
      <c r="F57">
        <v>488</v>
      </c>
      <c r="G57">
        <v>1752</v>
      </c>
      <c r="H57">
        <v>125</v>
      </c>
      <c r="I57">
        <v>2611</v>
      </c>
      <c r="J57">
        <v>2805</v>
      </c>
    </row>
    <row r="58" spans="1:10" x14ac:dyDescent="0.35">
      <c r="A58" t="s">
        <v>21</v>
      </c>
      <c r="B58" t="s">
        <v>15</v>
      </c>
      <c r="C58">
        <v>1462046</v>
      </c>
      <c r="D58">
        <v>872753</v>
      </c>
      <c r="E58">
        <v>872753</v>
      </c>
      <c r="F58">
        <v>142274</v>
      </c>
      <c r="G58">
        <v>546472</v>
      </c>
      <c r="H58">
        <v>31945</v>
      </c>
      <c r="I58">
        <v>615858</v>
      </c>
      <c r="J58">
        <v>611681</v>
      </c>
    </row>
    <row r="59" spans="1:10" x14ac:dyDescent="0.35">
      <c r="A59" t="s">
        <v>21</v>
      </c>
      <c r="B59" t="s">
        <v>16</v>
      </c>
      <c r="C59">
        <v>3965</v>
      </c>
      <c r="D59">
        <v>2121</v>
      </c>
      <c r="E59">
        <v>2121</v>
      </c>
      <c r="F59">
        <v>336</v>
      </c>
      <c r="G59">
        <v>1548</v>
      </c>
      <c r="H59">
        <v>102</v>
      </c>
      <c r="I59">
        <v>1681</v>
      </c>
      <c r="J59">
        <v>1342</v>
      </c>
    </row>
    <row r="60" spans="1:10" x14ac:dyDescent="0.35">
      <c r="A60" t="s">
        <v>21</v>
      </c>
      <c r="B60" t="s">
        <v>17</v>
      </c>
      <c r="C60">
        <v>123078</v>
      </c>
      <c r="D60">
        <v>75570</v>
      </c>
      <c r="E60">
        <v>75570</v>
      </c>
      <c r="F60">
        <v>10525</v>
      </c>
      <c r="G60">
        <v>42420</v>
      </c>
      <c r="H60">
        <v>2138</v>
      </c>
      <c r="I60">
        <v>48198</v>
      </c>
      <c r="J60">
        <v>47250</v>
      </c>
    </row>
    <row r="61" spans="1:10" x14ac:dyDescent="0.35">
      <c r="A61" t="s">
        <v>21</v>
      </c>
      <c r="B61" t="s">
        <v>18</v>
      </c>
      <c r="C61">
        <v>3651</v>
      </c>
      <c r="D61">
        <v>1997</v>
      </c>
      <c r="E61">
        <v>1997</v>
      </c>
      <c r="F61">
        <v>715</v>
      </c>
      <c r="G61">
        <v>2286</v>
      </c>
      <c r="H61">
        <v>145</v>
      </c>
      <c r="I61">
        <v>1291</v>
      </c>
      <c r="J61">
        <v>1903</v>
      </c>
    </row>
    <row r="62" spans="1:10" x14ac:dyDescent="0.35">
      <c r="A62" t="s">
        <v>22</v>
      </c>
      <c r="B62" t="s">
        <v>4</v>
      </c>
      <c r="C62">
        <v>103094</v>
      </c>
      <c r="D62">
        <v>63439</v>
      </c>
      <c r="E62">
        <v>63439</v>
      </c>
      <c r="F62">
        <v>10846</v>
      </c>
      <c r="G62">
        <v>40386</v>
      </c>
      <c r="H62">
        <v>1977</v>
      </c>
      <c r="I62">
        <v>41185</v>
      </c>
      <c r="J62">
        <v>39749</v>
      </c>
    </row>
    <row r="63" spans="1:10" x14ac:dyDescent="0.35">
      <c r="A63" t="s">
        <v>22</v>
      </c>
      <c r="B63" t="s">
        <v>5</v>
      </c>
      <c r="C63">
        <v>30291</v>
      </c>
      <c r="D63">
        <v>17186</v>
      </c>
      <c r="E63">
        <v>17186</v>
      </c>
      <c r="F63">
        <v>2425</v>
      </c>
      <c r="G63">
        <v>10068</v>
      </c>
      <c r="H63">
        <v>486</v>
      </c>
      <c r="I63">
        <v>12015</v>
      </c>
      <c r="J63">
        <v>10912</v>
      </c>
    </row>
    <row r="64" spans="1:10" x14ac:dyDescent="0.35">
      <c r="A64" t="s">
        <v>22</v>
      </c>
      <c r="B64" t="s">
        <v>6</v>
      </c>
      <c r="C64">
        <v>34153</v>
      </c>
      <c r="D64">
        <v>20994</v>
      </c>
      <c r="E64">
        <v>20994</v>
      </c>
      <c r="F64">
        <v>3575</v>
      </c>
      <c r="G64">
        <v>12232</v>
      </c>
      <c r="H64">
        <v>726</v>
      </c>
      <c r="I64">
        <v>13222</v>
      </c>
      <c r="J64">
        <v>12444</v>
      </c>
    </row>
    <row r="65" spans="1:10" x14ac:dyDescent="0.35">
      <c r="A65" t="s">
        <v>22</v>
      </c>
      <c r="B65" t="s">
        <v>7</v>
      </c>
      <c r="C65">
        <v>94610</v>
      </c>
      <c r="D65">
        <v>55478</v>
      </c>
      <c r="E65">
        <v>55478</v>
      </c>
      <c r="F65">
        <v>9918</v>
      </c>
      <c r="G65">
        <v>31908</v>
      </c>
      <c r="H65">
        <v>1532</v>
      </c>
      <c r="I65">
        <v>34335</v>
      </c>
      <c r="J65">
        <v>35712</v>
      </c>
    </row>
    <row r="66" spans="1:10" x14ac:dyDescent="0.35">
      <c r="A66" t="s">
        <v>22</v>
      </c>
      <c r="B66" t="s">
        <v>8</v>
      </c>
      <c r="C66">
        <v>83636</v>
      </c>
      <c r="D66">
        <v>50203</v>
      </c>
      <c r="E66">
        <v>50203</v>
      </c>
      <c r="F66">
        <v>7998</v>
      </c>
      <c r="G66">
        <v>28893</v>
      </c>
      <c r="H66">
        <v>1778</v>
      </c>
      <c r="I66">
        <v>34228</v>
      </c>
      <c r="J66">
        <v>28160</v>
      </c>
    </row>
    <row r="67" spans="1:10" x14ac:dyDescent="0.35">
      <c r="A67" t="s">
        <v>22</v>
      </c>
      <c r="B67" t="s">
        <v>9</v>
      </c>
      <c r="C67">
        <v>132822</v>
      </c>
      <c r="D67">
        <v>79580</v>
      </c>
      <c r="E67">
        <v>79580</v>
      </c>
      <c r="F67">
        <v>11684</v>
      </c>
      <c r="G67">
        <v>44187</v>
      </c>
      <c r="H67">
        <v>2315</v>
      </c>
      <c r="I67">
        <v>50883</v>
      </c>
      <c r="J67">
        <v>55829</v>
      </c>
    </row>
    <row r="68" spans="1:10" x14ac:dyDescent="0.35">
      <c r="A68" t="s">
        <v>22</v>
      </c>
      <c r="B68" t="s">
        <v>10</v>
      </c>
      <c r="C68">
        <v>304412</v>
      </c>
      <c r="D68">
        <v>180195</v>
      </c>
      <c r="E68">
        <v>180195</v>
      </c>
      <c r="F68">
        <v>32782</v>
      </c>
      <c r="G68">
        <v>124420</v>
      </c>
      <c r="H68">
        <v>8046</v>
      </c>
      <c r="I68">
        <v>135312</v>
      </c>
      <c r="J68">
        <v>139455</v>
      </c>
    </row>
    <row r="69" spans="1:10" x14ac:dyDescent="0.35">
      <c r="A69" t="s">
        <v>22</v>
      </c>
      <c r="B69" t="s">
        <v>11</v>
      </c>
      <c r="C69">
        <v>70227</v>
      </c>
      <c r="D69">
        <v>40888</v>
      </c>
      <c r="E69">
        <v>40888</v>
      </c>
      <c r="F69">
        <v>6855</v>
      </c>
      <c r="G69">
        <v>28256</v>
      </c>
      <c r="H69">
        <v>1471</v>
      </c>
      <c r="I69">
        <v>28007</v>
      </c>
      <c r="J69">
        <v>29756</v>
      </c>
    </row>
    <row r="70" spans="1:10" x14ac:dyDescent="0.35">
      <c r="A70" t="s">
        <v>22</v>
      </c>
      <c r="B70" t="s">
        <v>12</v>
      </c>
      <c r="C70">
        <v>163200</v>
      </c>
      <c r="D70">
        <v>94910</v>
      </c>
      <c r="E70">
        <v>94910</v>
      </c>
      <c r="F70">
        <v>17575</v>
      </c>
      <c r="G70">
        <v>74307</v>
      </c>
      <c r="H70">
        <v>4339</v>
      </c>
      <c r="I70">
        <v>71710</v>
      </c>
      <c r="J70">
        <v>75842</v>
      </c>
    </row>
    <row r="71" spans="1:10" x14ac:dyDescent="0.35">
      <c r="A71" t="s">
        <v>22</v>
      </c>
      <c r="B71" t="s">
        <v>13</v>
      </c>
      <c r="C71">
        <v>239184</v>
      </c>
      <c r="D71">
        <v>147726</v>
      </c>
      <c r="E71">
        <v>147726</v>
      </c>
      <c r="F71">
        <v>19000</v>
      </c>
      <c r="G71">
        <v>78567</v>
      </c>
      <c r="H71">
        <v>4302</v>
      </c>
      <c r="I71">
        <v>109147</v>
      </c>
      <c r="J71">
        <v>101176</v>
      </c>
    </row>
    <row r="72" spans="1:10" x14ac:dyDescent="0.35">
      <c r="A72" t="s">
        <v>22</v>
      </c>
      <c r="B72" t="s">
        <v>14</v>
      </c>
      <c r="C72">
        <v>4634</v>
      </c>
      <c r="D72">
        <v>2800</v>
      </c>
      <c r="E72">
        <v>2800</v>
      </c>
      <c r="F72">
        <v>416</v>
      </c>
      <c r="G72">
        <v>1477</v>
      </c>
      <c r="H72">
        <v>82</v>
      </c>
      <c r="I72">
        <v>2161</v>
      </c>
      <c r="J72">
        <v>2300</v>
      </c>
    </row>
    <row r="73" spans="1:10" x14ac:dyDescent="0.35">
      <c r="A73" t="s">
        <v>22</v>
      </c>
      <c r="B73" t="s">
        <v>15</v>
      </c>
      <c r="C73">
        <v>1386425</v>
      </c>
      <c r="D73">
        <v>829911</v>
      </c>
      <c r="E73">
        <v>829911</v>
      </c>
      <c r="F73">
        <v>134990</v>
      </c>
      <c r="G73">
        <v>520736</v>
      </c>
      <c r="H73">
        <v>29285</v>
      </c>
      <c r="I73">
        <v>580768</v>
      </c>
      <c r="J73">
        <v>579751</v>
      </c>
    </row>
    <row r="74" spans="1:10" x14ac:dyDescent="0.35">
      <c r="A74" t="s">
        <v>22</v>
      </c>
      <c r="B74" t="s">
        <v>16</v>
      </c>
      <c r="C74">
        <v>4072</v>
      </c>
      <c r="D74">
        <v>2032</v>
      </c>
      <c r="E74">
        <v>2032</v>
      </c>
      <c r="F74">
        <v>394</v>
      </c>
      <c r="G74">
        <v>1790</v>
      </c>
      <c r="H74">
        <v>116</v>
      </c>
      <c r="I74">
        <v>1511</v>
      </c>
      <c r="J74">
        <v>1449</v>
      </c>
    </row>
    <row r="75" spans="1:10" x14ac:dyDescent="0.35">
      <c r="A75" t="s">
        <v>22</v>
      </c>
      <c r="B75" t="s">
        <v>17</v>
      </c>
      <c r="C75">
        <v>118353</v>
      </c>
      <c r="D75">
        <v>73004</v>
      </c>
      <c r="E75">
        <v>73004</v>
      </c>
      <c r="F75">
        <v>10983</v>
      </c>
      <c r="G75">
        <v>42287</v>
      </c>
      <c r="H75">
        <v>1987</v>
      </c>
      <c r="I75">
        <v>45973</v>
      </c>
      <c r="J75">
        <v>45613</v>
      </c>
    </row>
    <row r="76" spans="1:10" x14ac:dyDescent="0.35">
      <c r="A76" t="s">
        <v>22</v>
      </c>
      <c r="B76" t="s">
        <v>18</v>
      </c>
      <c r="C76">
        <v>3737</v>
      </c>
      <c r="D76">
        <v>1476</v>
      </c>
      <c r="E76">
        <v>1476</v>
      </c>
      <c r="F76">
        <v>539</v>
      </c>
      <c r="G76">
        <v>1958</v>
      </c>
      <c r="H76">
        <v>128</v>
      </c>
      <c r="I76">
        <v>1079</v>
      </c>
      <c r="J76">
        <v>1354</v>
      </c>
    </row>
    <row r="77" spans="1:10" x14ac:dyDescent="0.35">
      <c r="A77" t="s">
        <v>23</v>
      </c>
      <c r="B77" t="s">
        <v>4</v>
      </c>
      <c r="C77">
        <v>101573</v>
      </c>
      <c r="D77">
        <v>61452</v>
      </c>
      <c r="E77">
        <v>61452</v>
      </c>
      <c r="F77">
        <v>10260</v>
      </c>
      <c r="G77">
        <v>38635</v>
      </c>
      <c r="H77">
        <v>1923</v>
      </c>
      <c r="I77">
        <v>40145</v>
      </c>
      <c r="J77">
        <v>37500</v>
      </c>
    </row>
    <row r="78" spans="1:10" x14ac:dyDescent="0.35">
      <c r="A78" t="s">
        <v>23</v>
      </c>
      <c r="B78" t="s">
        <v>5</v>
      </c>
      <c r="C78">
        <v>27650</v>
      </c>
      <c r="D78">
        <v>15975</v>
      </c>
      <c r="E78">
        <v>15975</v>
      </c>
      <c r="F78">
        <v>2215</v>
      </c>
      <c r="G78">
        <v>8873</v>
      </c>
      <c r="H78">
        <v>392</v>
      </c>
      <c r="I78">
        <v>11157</v>
      </c>
      <c r="J78">
        <v>9940</v>
      </c>
    </row>
    <row r="79" spans="1:10" x14ac:dyDescent="0.35">
      <c r="A79" t="s">
        <v>23</v>
      </c>
      <c r="B79" t="s">
        <v>6</v>
      </c>
      <c r="C79">
        <v>33484</v>
      </c>
      <c r="D79">
        <v>21059</v>
      </c>
      <c r="E79">
        <v>21059</v>
      </c>
      <c r="F79">
        <v>3551</v>
      </c>
      <c r="G79">
        <v>11537</v>
      </c>
      <c r="H79">
        <v>600</v>
      </c>
      <c r="I79">
        <v>12989</v>
      </c>
      <c r="J79">
        <v>12186</v>
      </c>
    </row>
    <row r="80" spans="1:10" x14ac:dyDescent="0.35">
      <c r="A80" t="s">
        <v>23</v>
      </c>
      <c r="B80" t="s">
        <v>7</v>
      </c>
      <c r="C80">
        <v>94831</v>
      </c>
      <c r="D80">
        <v>55798</v>
      </c>
      <c r="E80">
        <v>55798</v>
      </c>
      <c r="F80">
        <v>9519</v>
      </c>
      <c r="G80">
        <v>31558</v>
      </c>
      <c r="H80">
        <v>1622</v>
      </c>
      <c r="I80">
        <v>34933</v>
      </c>
      <c r="J80">
        <v>35687</v>
      </c>
    </row>
    <row r="81" spans="1:10" x14ac:dyDescent="0.35">
      <c r="A81" t="s">
        <v>23</v>
      </c>
      <c r="B81" t="s">
        <v>8</v>
      </c>
      <c r="C81">
        <v>83425</v>
      </c>
      <c r="D81">
        <v>50227</v>
      </c>
      <c r="E81">
        <v>50227</v>
      </c>
      <c r="F81">
        <v>7179</v>
      </c>
      <c r="G81">
        <v>27756</v>
      </c>
      <c r="H81">
        <v>1690</v>
      </c>
      <c r="I81">
        <v>33944</v>
      </c>
      <c r="J81">
        <v>28378</v>
      </c>
    </row>
    <row r="82" spans="1:10" x14ac:dyDescent="0.35">
      <c r="A82" t="s">
        <v>23</v>
      </c>
      <c r="B82" t="s">
        <v>9</v>
      </c>
      <c r="C82">
        <v>130106</v>
      </c>
      <c r="D82">
        <v>77798</v>
      </c>
      <c r="E82">
        <v>77798</v>
      </c>
      <c r="F82">
        <v>11355</v>
      </c>
      <c r="G82">
        <v>42795</v>
      </c>
      <c r="H82">
        <v>2139</v>
      </c>
      <c r="I82">
        <v>49897</v>
      </c>
      <c r="J82">
        <v>54969</v>
      </c>
    </row>
    <row r="83" spans="1:10" x14ac:dyDescent="0.35">
      <c r="A83" t="s">
        <v>23</v>
      </c>
      <c r="B83" t="s">
        <v>10</v>
      </c>
      <c r="C83">
        <v>307983</v>
      </c>
      <c r="D83">
        <v>181447</v>
      </c>
      <c r="E83">
        <v>181447</v>
      </c>
      <c r="F83">
        <v>32962</v>
      </c>
      <c r="G83">
        <v>123561</v>
      </c>
      <c r="H83">
        <v>7725</v>
      </c>
      <c r="I83">
        <v>135200</v>
      </c>
      <c r="J83">
        <v>142596</v>
      </c>
    </row>
    <row r="84" spans="1:10" x14ac:dyDescent="0.35">
      <c r="A84" t="s">
        <v>23</v>
      </c>
      <c r="B84" t="s">
        <v>11</v>
      </c>
      <c r="C84">
        <v>67632</v>
      </c>
      <c r="D84">
        <v>38952</v>
      </c>
      <c r="E84">
        <v>38952</v>
      </c>
      <c r="F84">
        <v>6106</v>
      </c>
      <c r="G84">
        <v>26344</v>
      </c>
      <c r="H84">
        <v>1406</v>
      </c>
      <c r="I84">
        <v>26617</v>
      </c>
      <c r="J84">
        <v>27318</v>
      </c>
    </row>
    <row r="85" spans="1:10" x14ac:dyDescent="0.35">
      <c r="A85" t="s">
        <v>23</v>
      </c>
      <c r="B85" t="s">
        <v>12</v>
      </c>
      <c r="C85">
        <v>161061</v>
      </c>
      <c r="D85">
        <v>92753</v>
      </c>
      <c r="E85">
        <v>92753</v>
      </c>
      <c r="F85">
        <v>16790</v>
      </c>
      <c r="G85">
        <v>70787</v>
      </c>
      <c r="H85">
        <v>4092</v>
      </c>
      <c r="I85">
        <v>70339</v>
      </c>
      <c r="J85">
        <v>73559</v>
      </c>
    </row>
    <row r="86" spans="1:10" x14ac:dyDescent="0.35">
      <c r="A86" t="s">
        <v>23</v>
      </c>
      <c r="B86" t="s">
        <v>13</v>
      </c>
      <c r="C86">
        <v>234233</v>
      </c>
      <c r="D86">
        <v>143836</v>
      </c>
      <c r="E86">
        <v>143836</v>
      </c>
      <c r="F86">
        <v>18153</v>
      </c>
      <c r="G86">
        <v>75004</v>
      </c>
      <c r="H86">
        <v>4044</v>
      </c>
      <c r="I86">
        <v>106949</v>
      </c>
      <c r="J86">
        <v>98065</v>
      </c>
    </row>
    <row r="87" spans="1:10" x14ac:dyDescent="0.35">
      <c r="A87" t="s">
        <v>23</v>
      </c>
      <c r="B87" t="s">
        <v>14</v>
      </c>
      <c r="C87">
        <v>5345</v>
      </c>
      <c r="D87">
        <v>3382</v>
      </c>
      <c r="E87">
        <v>3382</v>
      </c>
      <c r="F87">
        <v>417</v>
      </c>
      <c r="G87">
        <v>1465</v>
      </c>
      <c r="H87">
        <v>85</v>
      </c>
      <c r="I87">
        <v>2735</v>
      </c>
      <c r="J87">
        <v>2785</v>
      </c>
    </row>
    <row r="88" spans="1:10" x14ac:dyDescent="0.35">
      <c r="A88" t="s">
        <v>23</v>
      </c>
      <c r="B88" t="s">
        <v>15</v>
      </c>
      <c r="C88">
        <v>1369521</v>
      </c>
      <c r="D88">
        <v>816604</v>
      </c>
      <c r="E88">
        <v>816604</v>
      </c>
      <c r="F88">
        <v>129629</v>
      </c>
      <c r="G88">
        <v>500698</v>
      </c>
      <c r="H88">
        <v>27865</v>
      </c>
      <c r="I88">
        <v>572072</v>
      </c>
      <c r="J88">
        <v>568857</v>
      </c>
    </row>
    <row r="89" spans="1:10" x14ac:dyDescent="0.35">
      <c r="A89" t="s">
        <v>23</v>
      </c>
      <c r="B89" t="s">
        <v>16</v>
      </c>
      <c r="C89">
        <v>3802</v>
      </c>
      <c r="D89">
        <v>1999</v>
      </c>
      <c r="E89">
        <v>1999</v>
      </c>
      <c r="F89">
        <v>374</v>
      </c>
      <c r="G89">
        <v>1465</v>
      </c>
      <c r="H89">
        <v>107</v>
      </c>
      <c r="I89">
        <v>1377</v>
      </c>
      <c r="J89">
        <v>1222</v>
      </c>
    </row>
    <row r="90" spans="1:10" x14ac:dyDescent="0.35">
      <c r="A90" t="s">
        <v>23</v>
      </c>
      <c r="B90" t="s">
        <v>17</v>
      </c>
      <c r="C90">
        <v>113763</v>
      </c>
      <c r="D90">
        <v>69747</v>
      </c>
      <c r="E90">
        <v>69747</v>
      </c>
      <c r="F90">
        <v>10095</v>
      </c>
      <c r="G90">
        <v>38148</v>
      </c>
      <c r="H90">
        <v>1890</v>
      </c>
      <c r="I90">
        <v>44017</v>
      </c>
      <c r="J90">
        <v>42965</v>
      </c>
    </row>
    <row r="91" spans="1:10" x14ac:dyDescent="0.35">
      <c r="A91" t="s">
        <v>23</v>
      </c>
      <c r="B91" t="s">
        <v>18</v>
      </c>
      <c r="C91">
        <v>4633</v>
      </c>
      <c r="D91">
        <v>2179</v>
      </c>
      <c r="E91">
        <v>2179</v>
      </c>
      <c r="F91">
        <v>653</v>
      </c>
      <c r="G91">
        <v>2770</v>
      </c>
      <c r="H91">
        <v>150</v>
      </c>
      <c r="I91">
        <v>1773</v>
      </c>
      <c r="J91">
        <v>1687</v>
      </c>
    </row>
    <row r="92" spans="1:10" x14ac:dyDescent="0.35">
      <c r="A92" t="s">
        <v>24</v>
      </c>
      <c r="B92" t="s">
        <v>4</v>
      </c>
      <c r="C92">
        <v>100292</v>
      </c>
      <c r="D92">
        <v>60275</v>
      </c>
      <c r="E92">
        <v>60275</v>
      </c>
      <c r="F92">
        <v>18131</v>
      </c>
      <c r="G92">
        <v>37300</v>
      </c>
      <c r="H92">
        <v>1965</v>
      </c>
      <c r="I92">
        <v>38759</v>
      </c>
      <c r="J92">
        <v>36550</v>
      </c>
    </row>
    <row r="93" spans="1:10" x14ac:dyDescent="0.35">
      <c r="A93" t="s">
        <v>24</v>
      </c>
      <c r="B93" t="s">
        <v>5</v>
      </c>
      <c r="C93">
        <v>28641</v>
      </c>
      <c r="D93">
        <v>16133</v>
      </c>
      <c r="E93">
        <v>16133</v>
      </c>
      <c r="F93">
        <v>4002</v>
      </c>
      <c r="G93">
        <v>9678</v>
      </c>
      <c r="H93">
        <v>458</v>
      </c>
      <c r="I93">
        <v>11449</v>
      </c>
      <c r="J93">
        <v>9372</v>
      </c>
    </row>
    <row r="94" spans="1:10" x14ac:dyDescent="0.35">
      <c r="A94" t="s">
        <v>24</v>
      </c>
      <c r="B94" t="s">
        <v>6</v>
      </c>
      <c r="C94">
        <v>33448</v>
      </c>
      <c r="D94">
        <v>20492</v>
      </c>
      <c r="E94">
        <v>20492</v>
      </c>
      <c r="F94">
        <v>6807</v>
      </c>
      <c r="G94">
        <v>11474</v>
      </c>
      <c r="H94">
        <v>610</v>
      </c>
      <c r="I94">
        <v>12634</v>
      </c>
      <c r="J94">
        <v>12648</v>
      </c>
    </row>
    <row r="95" spans="1:10" x14ac:dyDescent="0.35">
      <c r="A95" t="s">
        <v>24</v>
      </c>
      <c r="B95" t="s">
        <v>7</v>
      </c>
      <c r="C95">
        <v>93459</v>
      </c>
      <c r="D95">
        <v>54235</v>
      </c>
      <c r="E95">
        <v>54235</v>
      </c>
      <c r="F95">
        <v>16997</v>
      </c>
      <c r="G95">
        <v>30568</v>
      </c>
      <c r="H95">
        <v>1345</v>
      </c>
      <c r="I95">
        <v>33937</v>
      </c>
      <c r="J95">
        <v>34287</v>
      </c>
    </row>
    <row r="96" spans="1:10" x14ac:dyDescent="0.35">
      <c r="A96" t="s">
        <v>24</v>
      </c>
      <c r="B96" t="s">
        <v>8</v>
      </c>
      <c r="C96">
        <v>81912</v>
      </c>
      <c r="D96">
        <v>49573</v>
      </c>
      <c r="E96">
        <v>49573</v>
      </c>
      <c r="F96">
        <v>11359</v>
      </c>
      <c r="G96">
        <v>28595</v>
      </c>
      <c r="H96">
        <v>1584</v>
      </c>
      <c r="I96">
        <v>32424</v>
      </c>
      <c r="J96">
        <v>29067</v>
      </c>
    </row>
    <row r="97" spans="1:10" x14ac:dyDescent="0.35">
      <c r="A97" t="s">
        <v>24</v>
      </c>
      <c r="B97" t="s">
        <v>9</v>
      </c>
      <c r="C97">
        <v>128723</v>
      </c>
      <c r="D97">
        <v>76120</v>
      </c>
      <c r="E97">
        <v>76120</v>
      </c>
      <c r="F97">
        <v>17187</v>
      </c>
      <c r="G97">
        <v>43066</v>
      </c>
      <c r="H97">
        <v>2043</v>
      </c>
      <c r="I97">
        <v>48262</v>
      </c>
      <c r="J97">
        <v>52816</v>
      </c>
    </row>
    <row r="98" spans="1:10" x14ac:dyDescent="0.35">
      <c r="A98" t="s">
        <v>24</v>
      </c>
      <c r="B98" t="s">
        <v>10</v>
      </c>
      <c r="C98">
        <v>303798</v>
      </c>
      <c r="D98">
        <v>178777</v>
      </c>
      <c r="E98">
        <v>178777</v>
      </c>
      <c r="F98">
        <v>37240</v>
      </c>
      <c r="G98">
        <v>124788</v>
      </c>
      <c r="H98">
        <v>7983</v>
      </c>
      <c r="I98">
        <v>130975</v>
      </c>
      <c r="J98">
        <v>140025</v>
      </c>
    </row>
    <row r="99" spans="1:10" x14ac:dyDescent="0.35">
      <c r="A99" t="s">
        <v>24</v>
      </c>
      <c r="B99" t="s">
        <v>11</v>
      </c>
      <c r="C99">
        <v>64911</v>
      </c>
      <c r="D99">
        <v>36925</v>
      </c>
      <c r="E99">
        <v>36925</v>
      </c>
      <c r="F99">
        <v>9828</v>
      </c>
      <c r="G99">
        <v>25437</v>
      </c>
      <c r="H99">
        <v>1166</v>
      </c>
      <c r="I99">
        <v>25487</v>
      </c>
      <c r="J99">
        <v>25569</v>
      </c>
    </row>
    <row r="100" spans="1:10" x14ac:dyDescent="0.35">
      <c r="A100" t="s">
        <v>24</v>
      </c>
      <c r="B100" t="s">
        <v>12</v>
      </c>
      <c r="C100">
        <v>163969</v>
      </c>
      <c r="D100">
        <v>94483</v>
      </c>
      <c r="E100">
        <v>94483</v>
      </c>
      <c r="F100">
        <v>32778</v>
      </c>
      <c r="G100">
        <v>75593</v>
      </c>
      <c r="H100">
        <v>4400</v>
      </c>
      <c r="I100">
        <v>69365</v>
      </c>
      <c r="J100">
        <v>75047</v>
      </c>
    </row>
    <row r="101" spans="1:10" x14ac:dyDescent="0.35">
      <c r="A101" t="s">
        <v>24</v>
      </c>
      <c r="B101" t="s">
        <v>13</v>
      </c>
      <c r="C101">
        <v>233809</v>
      </c>
      <c r="D101">
        <v>144443</v>
      </c>
      <c r="E101">
        <v>144443</v>
      </c>
      <c r="F101">
        <v>26522</v>
      </c>
      <c r="G101">
        <v>77260</v>
      </c>
      <c r="H101">
        <v>4134</v>
      </c>
      <c r="I101">
        <v>105991</v>
      </c>
      <c r="J101">
        <v>98676</v>
      </c>
    </row>
    <row r="102" spans="1:10" x14ac:dyDescent="0.35">
      <c r="A102" t="s">
        <v>24</v>
      </c>
      <c r="B102" t="s">
        <v>14</v>
      </c>
      <c r="C102">
        <v>5045</v>
      </c>
      <c r="D102">
        <v>2875</v>
      </c>
      <c r="E102">
        <v>2875</v>
      </c>
      <c r="F102">
        <v>997</v>
      </c>
      <c r="G102">
        <v>1602</v>
      </c>
      <c r="H102">
        <v>105</v>
      </c>
      <c r="I102">
        <v>2316</v>
      </c>
      <c r="J102">
        <v>2522</v>
      </c>
    </row>
    <row r="103" spans="1:10" x14ac:dyDescent="0.35">
      <c r="A103" t="s">
        <v>24</v>
      </c>
      <c r="B103" t="s">
        <v>15</v>
      </c>
      <c r="C103">
        <v>1365145</v>
      </c>
      <c r="D103">
        <v>812254</v>
      </c>
      <c r="E103">
        <v>812254</v>
      </c>
      <c r="F103">
        <v>201311</v>
      </c>
      <c r="G103">
        <v>511462</v>
      </c>
      <c r="H103">
        <v>27922</v>
      </c>
      <c r="I103">
        <v>560037</v>
      </c>
      <c r="J103">
        <v>563597</v>
      </c>
    </row>
    <row r="104" spans="1:10" x14ac:dyDescent="0.35">
      <c r="A104" t="s">
        <v>24</v>
      </c>
      <c r="B104" t="s">
        <v>16</v>
      </c>
      <c r="C104">
        <v>4034</v>
      </c>
      <c r="D104">
        <v>2065</v>
      </c>
      <c r="E104">
        <v>2065</v>
      </c>
      <c r="F104">
        <v>586</v>
      </c>
      <c r="G104">
        <v>1920</v>
      </c>
      <c r="H104">
        <v>127</v>
      </c>
      <c r="I104">
        <v>1495</v>
      </c>
      <c r="J104">
        <v>1342</v>
      </c>
    </row>
    <row r="105" spans="1:10" x14ac:dyDescent="0.35">
      <c r="A105" t="s">
        <v>24</v>
      </c>
      <c r="B105" t="s">
        <v>17</v>
      </c>
      <c r="C105">
        <v>119136</v>
      </c>
      <c r="D105">
        <v>73833</v>
      </c>
      <c r="E105">
        <v>73833</v>
      </c>
      <c r="F105">
        <v>18249</v>
      </c>
      <c r="G105">
        <v>41506</v>
      </c>
      <c r="H105">
        <v>1827</v>
      </c>
      <c r="I105">
        <v>45160</v>
      </c>
      <c r="J105">
        <v>43767</v>
      </c>
    </row>
    <row r="106" spans="1:10" x14ac:dyDescent="0.35">
      <c r="A106" t="s">
        <v>24</v>
      </c>
      <c r="B106" t="s">
        <v>18</v>
      </c>
      <c r="C106">
        <v>3968</v>
      </c>
      <c r="D106">
        <v>2025</v>
      </c>
      <c r="E106">
        <v>2025</v>
      </c>
      <c r="F106">
        <v>628</v>
      </c>
      <c r="G106">
        <v>2675</v>
      </c>
      <c r="H106">
        <v>175</v>
      </c>
      <c r="I106">
        <v>1783</v>
      </c>
      <c r="J106">
        <v>1909</v>
      </c>
    </row>
    <row r="107" spans="1:10" x14ac:dyDescent="0.35">
      <c r="A107" t="s">
        <v>25</v>
      </c>
      <c r="B107" t="s">
        <v>4</v>
      </c>
      <c r="C107">
        <v>86676</v>
      </c>
      <c r="D107">
        <v>53421</v>
      </c>
      <c r="E107">
        <v>53421</v>
      </c>
      <c r="F107">
        <v>9357</v>
      </c>
      <c r="G107">
        <v>30265</v>
      </c>
      <c r="H107">
        <v>1647</v>
      </c>
      <c r="I107">
        <v>33565</v>
      </c>
      <c r="J107">
        <v>33167</v>
      </c>
    </row>
    <row r="108" spans="1:10" x14ac:dyDescent="0.35">
      <c r="A108" t="s">
        <v>25</v>
      </c>
      <c r="B108" t="s">
        <v>5</v>
      </c>
      <c r="C108">
        <v>25017</v>
      </c>
      <c r="D108">
        <v>14799</v>
      </c>
      <c r="E108">
        <v>14799</v>
      </c>
      <c r="F108">
        <v>2181</v>
      </c>
      <c r="G108">
        <v>8653</v>
      </c>
      <c r="H108">
        <v>409</v>
      </c>
      <c r="I108">
        <v>10346</v>
      </c>
      <c r="J108">
        <v>9469</v>
      </c>
    </row>
    <row r="109" spans="1:10" x14ac:dyDescent="0.35">
      <c r="A109" t="s">
        <v>25</v>
      </c>
      <c r="B109" t="s">
        <v>6</v>
      </c>
      <c r="C109">
        <v>29856</v>
      </c>
      <c r="D109">
        <v>18621</v>
      </c>
      <c r="E109">
        <v>18621</v>
      </c>
      <c r="F109">
        <v>3848</v>
      </c>
      <c r="G109">
        <v>10269</v>
      </c>
      <c r="H109">
        <v>585</v>
      </c>
      <c r="I109">
        <v>11298</v>
      </c>
      <c r="J109">
        <v>13200</v>
      </c>
    </row>
    <row r="110" spans="1:10" x14ac:dyDescent="0.35">
      <c r="A110" t="s">
        <v>25</v>
      </c>
      <c r="B110" t="s">
        <v>7</v>
      </c>
      <c r="C110">
        <v>85222</v>
      </c>
      <c r="D110">
        <v>50642</v>
      </c>
      <c r="E110">
        <v>50642</v>
      </c>
      <c r="F110">
        <v>9421</v>
      </c>
      <c r="G110">
        <v>27493</v>
      </c>
      <c r="H110">
        <v>1314</v>
      </c>
      <c r="I110">
        <v>30969</v>
      </c>
      <c r="J110">
        <v>33208</v>
      </c>
    </row>
    <row r="111" spans="1:10" x14ac:dyDescent="0.35">
      <c r="A111" t="s">
        <v>25</v>
      </c>
      <c r="B111" t="s">
        <v>8</v>
      </c>
      <c r="C111">
        <v>72851</v>
      </c>
      <c r="D111">
        <v>44196</v>
      </c>
      <c r="E111">
        <v>44196</v>
      </c>
      <c r="F111">
        <v>6691</v>
      </c>
      <c r="G111">
        <v>22957</v>
      </c>
      <c r="H111">
        <v>1392</v>
      </c>
      <c r="I111">
        <v>29569</v>
      </c>
      <c r="J111">
        <v>26581</v>
      </c>
    </row>
    <row r="112" spans="1:10" x14ac:dyDescent="0.35">
      <c r="A112" t="s">
        <v>25</v>
      </c>
      <c r="B112" t="s">
        <v>9</v>
      </c>
      <c r="C112">
        <v>115652</v>
      </c>
      <c r="D112">
        <v>69746</v>
      </c>
      <c r="E112">
        <v>69746</v>
      </c>
      <c r="F112">
        <v>10821</v>
      </c>
      <c r="G112">
        <v>36934</v>
      </c>
      <c r="H112">
        <v>1899</v>
      </c>
      <c r="I112">
        <v>43761</v>
      </c>
      <c r="J112">
        <v>50121</v>
      </c>
    </row>
    <row r="113" spans="1:10" x14ac:dyDescent="0.35">
      <c r="A113" t="s">
        <v>25</v>
      </c>
      <c r="B113" t="s">
        <v>10</v>
      </c>
      <c r="C113">
        <v>273077</v>
      </c>
      <c r="D113">
        <v>162361</v>
      </c>
      <c r="E113">
        <v>162361</v>
      </c>
      <c r="F113">
        <v>30691</v>
      </c>
      <c r="G113">
        <v>106104</v>
      </c>
      <c r="H113">
        <v>7038</v>
      </c>
      <c r="I113">
        <v>116548</v>
      </c>
      <c r="J113">
        <v>133729</v>
      </c>
    </row>
    <row r="114" spans="1:10" x14ac:dyDescent="0.35">
      <c r="A114" t="s">
        <v>25</v>
      </c>
      <c r="B114" t="s">
        <v>11</v>
      </c>
      <c r="C114">
        <v>59665</v>
      </c>
      <c r="D114">
        <v>35098</v>
      </c>
      <c r="E114">
        <v>35098</v>
      </c>
      <c r="F114">
        <v>5287</v>
      </c>
      <c r="G114">
        <v>22104</v>
      </c>
      <c r="H114">
        <v>1140</v>
      </c>
      <c r="I114">
        <v>23380</v>
      </c>
      <c r="J114">
        <v>24631</v>
      </c>
    </row>
    <row r="115" spans="1:10" x14ac:dyDescent="0.35">
      <c r="A115" t="s">
        <v>25</v>
      </c>
      <c r="B115" t="s">
        <v>12</v>
      </c>
      <c r="C115">
        <v>137027</v>
      </c>
      <c r="D115">
        <v>80207</v>
      </c>
      <c r="E115">
        <v>80207</v>
      </c>
      <c r="F115">
        <v>15829</v>
      </c>
      <c r="G115">
        <v>57503</v>
      </c>
      <c r="H115">
        <v>3542</v>
      </c>
      <c r="I115">
        <v>57291</v>
      </c>
      <c r="J115">
        <v>64726</v>
      </c>
    </row>
    <row r="116" spans="1:10" x14ac:dyDescent="0.35">
      <c r="A116" t="s">
        <v>25</v>
      </c>
      <c r="B116" t="s">
        <v>13</v>
      </c>
      <c r="C116">
        <v>208284</v>
      </c>
      <c r="D116">
        <v>129381</v>
      </c>
      <c r="E116">
        <v>129381</v>
      </c>
      <c r="F116">
        <v>17736</v>
      </c>
      <c r="G116">
        <v>65459</v>
      </c>
      <c r="H116">
        <v>3605</v>
      </c>
      <c r="I116">
        <v>93514</v>
      </c>
      <c r="J116">
        <v>92000</v>
      </c>
    </row>
    <row r="117" spans="1:10" x14ac:dyDescent="0.35">
      <c r="A117" t="s">
        <v>25</v>
      </c>
      <c r="B117" t="s">
        <v>14</v>
      </c>
      <c r="C117">
        <v>4455</v>
      </c>
      <c r="D117">
        <v>2916</v>
      </c>
      <c r="E117">
        <v>2916</v>
      </c>
      <c r="F117">
        <v>447</v>
      </c>
      <c r="G117">
        <v>1510</v>
      </c>
      <c r="H117">
        <v>118</v>
      </c>
      <c r="I117">
        <v>2384</v>
      </c>
      <c r="J117">
        <v>2619</v>
      </c>
    </row>
    <row r="118" spans="1:10" x14ac:dyDescent="0.35">
      <c r="A118" t="s">
        <v>25</v>
      </c>
      <c r="B118" t="s">
        <v>15</v>
      </c>
      <c r="C118">
        <v>1206585</v>
      </c>
      <c r="D118">
        <v>729432</v>
      </c>
      <c r="E118">
        <v>729432</v>
      </c>
      <c r="F118">
        <v>123227</v>
      </c>
      <c r="G118">
        <v>425807</v>
      </c>
      <c r="H118">
        <v>24508</v>
      </c>
      <c r="I118">
        <v>494786</v>
      </c>
      <c r="J118">
        <v>527041</v>
      </c>
    </row>
    <row r="119" spans="1:10" x14ac:dyDescent="0.35">
      <c r="A119" t="s">
        <v>25</v>
      </c>
      <c r="B119" t="s">
        <v>16</v>
      </c>
      <c r="C119">
        <v>2893</v>
      </c>
      <c r="D119">
        <v>1503</v>
      </c>
      <c r="E119">
        <v>1503</v>
      </c>
      <c r="F119">
        <v>322</v>
      </c>
      <c r="G119">
        <v>1291</v>
      </c>
      <c r="H119">
        <v>71</v>
      </c>
      <c r="I119">
        <v>1180</v>
      </c>
      <c r="J119">
        <v>1199</v>
      </c>
    </row>
    <row r="120" spans="1:10" x14ac:dyDescent="0.35">
      <c r="A120" t="s">
        <v>25</v>
      </c>
      <c r="B120" t="s">
        <v>17</v>
      </c>
      <c r="C120">
        <v>102729</v>
      </c>
      <c r="D120">
        <v>64867</v>
      </c>
      <c r="E120">
        <v>64867</v>
      </c>
      <c r="F120">
        <v>10082</v>
      </c>
      <c r="G120">
        <v>33341</v>
      </c>
      <c r="H120">
        <v>1620</v>
      </c>
      <c r="I120">
        <v>39558</v>
      </c>
      <c r="J120">
        <v>40868</v>
      </c>
    </row>
    <row r="121" spans="1:10" x14ac:dyDescent="0.35">
      <c r="A121" t="s">
        <v>25</v>
      </c>
      <c r="B121" t="s">
        <v>18</v>
      </c>
      <c r="C121">
        <v>3181</v>
      </c>
      <c r="D121">
        <v>1674</v>
      </c>
      <c r="E121">
        <v>1674</v>
      </c>
      <c r="F121">
        <v>514</v>
      </c>
      <c r="G121">
        <v>1924</v>
      </c>
      <c r="H121">
        <v>128</v>
      </c>
      <c r="I121">
        <v>1423</v>
      </c>
      <c r="J121">
        <v>1523</v>
      </c>
    </row>
    <row r="122" spans="1:10" x14ac:dyDescent="0.35">
      <c r="A122" t="s">
        <v>26</v>
      </c>
      <c r="B122" t="s">
        <v>4</v>
      </c>
      <c r="C122">
        <v>2942</v>
      </c>
      <c r="D122">
        <v>1158</v>
      </c>
      <c r="E122">
        <v>1158</v>
      </c>
      <c r="F122">
        <v>593</v>
      </c>
      <c r="G122">
        <v>301</v>
      </c>
      <c r="H122">
        <v>20</v>
      </c>
      <c r="I122">
        <v>70</v>
      </c>
      <c r="J122">
        <v>365</v>
      </c>
    </row>
    <row r="123" spans="1:10" x14ac:dyDescent="0.35">
      <c r="A123" t="s">
        <v>26</v>
      </c>
      <c r="B123" t="s">
        <v>5</v>
      </c>
      <c r="C123">
        <v>916</v>
      </c>
      <c r="D123">
        <v>353</v>
      </c>
      <c r="E123">
        <v>353</v>
      </c>
      <c r="F123">
        <v>259</v>
      </c>
      <c r="G123">
        <v>190</v>
      </c>
      <c r="H123">
        <v>4</v>
      </c>
      <c r="I123">
        <v>104</v>
      </c>
      <c r="J123">
        <v>279</v>
      </c>
    </row>
    <row r="124" spans="1:10" x14ac:dyDescent="0.35">
      <c r="A124" t="s">
        <v>26</v>
      </c>
      <c r="B124" t="s">
        <v>6</v>
      </c>
      <c r="C124">
        <v>677</v>
      </c>
      <c r="D124">
        <v>227</v>
      </c>
      <c r="E124">
        <v>227</v>
      </c>
      <c r="F124">
        <v>337</v>
      </c>
      <c r="G124">
        <v>91</v>
      </c>
      <c r="H124">
        <v>3</v>
      </c>
      <c r="I124">
        <v>42</v>
      </c>
      <c r="J124">
        <v>153</v>
      </c>
    </row>
    <row r="125" spans="1:10" x14ac:dyDescent="0.35">
      <c r="A125" t="s">
        <v>26</v>
      </c>
      <c r="B125" t="s">
        <v>7</v>
      </c>
      <c r="C125">
        <v>3329</v>
      </c>
      <c r="D125">
        <v>1528</v>
      </c>
      <c r="E125">
        <v>1528</v>
      </c>
      <c r="F125">
        <v>1425</v>
      </c>
      <c r="G125">
        <v>479</v>
      </c>
      <c r="H125">
        <v>14</v>
      </c>
      <c r="I125">
        <v>204</v>
      </c>
      <c r="J125">
        <v>727</v>
      </c>
    </row>
    <row r="126" spans="1:10" x14ac:dyDescent="0.35">
      <c r="A126" t="s">
        <v>26</v>
      </c>
      <c r="B126" t="s">
        <v>8</v>
      </c>
      <c r="C126">
        <v>1156</v>
      </c>
      <c r="D126">
        <v>204</v>
      </c>
      <c r="E126">
        <v>204</v>
      </c>
      <c r="F126">
        <v>213</v>
      </c>
      <c r="G126">
        <v>323</v>
      </c>
      <c r="H126">
        <v>24</v>
      </c>
      <c r="I126">
        <v>54</v>
      </c>
      <c r="J126">
        <v>251</v>
      </c>
    </row>
    <row r="127" spans="1:10" x14ac:dyDescent="0.35">
      <c r="A127" t="s">
        <v>26</v>
      </c>
      <c r="B127" t="s">
        <v>9</v>
      </c>
      <c r="C127">
        <v>4491</v>
      </c>
      <c r="D127">
        <v>1915</v>
      </c>
      <c r="E127">
        <v>1915</v>
      </c>
      <c r="F127">
        <v>1509</v>
      </c>
      <c r="G127">
        <v>714</v>
      </c>
      <c r="H127">
        <v>34</v>
      </c>
      <c r="I127">
        <v>283</v>
      </c>
      <c r="J127">
        <v>1838</v>
      </c>
    </row>
    <row r="128" spans="1:10" x14ac:dyDescent="0.35">
      <c r="A128" t="s">
        <v>26</v>
      </c>
      <c r="B128" t="s">
        <v>10</v>
      </c>
      <c r="C128">
        <v>9617</v>
      </c>
      <c r="D128">
        <v>3467</v>
      </c>
      <c r="E128">
        <v>3467</v>
      </c>
      <c r="F128">
        <v>2580</v>
      </c>
      <c r="G128">
        <v>1821</v>
      </c>
      <c r="H128">
        <v>77</v>
      </c>
      <c r="I128">
        <v>521</v>
      </c>
      <c r="J128">
        <v>2502</v>
      </c>
    </row>
    <row r="129" spans="1:10" x14ac:dyDescent="0.35">
      <c r="A129" t="s">
        <v>26</v>
      </c>
      <c r="B129" t="s">
        <v>11</v>
      </c>
      <c r="C129">
        <v>1624</v>
      </c>
      <c r="D129">
        <v>575</v>
      </c>
      <c r="E129">
        <v>575</v>
      </c>
      <c r="F129">
        <v>349</v>
      </c>
      <c r="G129">
        <v>521</v>
      </c>
      <c r="H129">
        <v>22</v>
      </c>
      <c r="I129">
        <v>304</v>
      </c>
      <c r="J129">
        <v>600</v>
      </c>
    </row>
    <row r="130" spans="1:10" x14ac:dyDescent="0.35">
      <c r="A130" t="s">
        <v>26</v>
      </c>
      <c r="B130" t="s">
        <v>12</v>
      </c>
      <c r="C130">
        <v>5983</v>
      </c>
      <c r="D130">
        <v>2406</v>
      </c>
      <c r="E130">
        <v>2406</v>
      </c>
      <c r="F130">
        <v>2106</v>
      </c>
      <c r="G130">
        <v>1415</v>
      </c>
      <c r="H130">
        <v>60</v>
      </c>
      <c r="I130">
        <v>420</v>
      </c>
      <c r="J130">
        <v>1879</v>
      </c>
    </row>
    <row r="131" spans="1:10" x14ac:dyDescent="0.35">
      <c r="A131" t="s">
        <v>26</v>
      </c>
      <c r="B131" t="s">
        <v>13</v>
      </c>
      <c r="C131">
        <v>9942</v>
      </c>
      <c r="D131">
        <v>4964</v>
      </c>
      <c r="E131">
        <v>4964</v>
      </c>
      <c r="F131">
        <v>1712</v>
      </c>
      <c r="G131">
        <v>1570</v>
      </c>
      <c r="H131">
        <v>65</v>
      </c>
      <c r="I131">
        <v>645</v>
      </c>
      <c r="J131">
        <v>2435</v>
      </c>
    </row>
    <row r="132" spans="1:10" x14ac:dyDescent="0.35">
      <c r="A132" t="s">
        <v>26</v>
      </c>
      <c r="B132" t="s">
        <v>14</v>
      </c>
      <c r="C132">
        <v>168</v>
      </c>
      <c r="D132">
        <v>79</v>
      </c>
      <c r="E132">
        <v>79</v>
      </c>
      <c r="F132">
        <v>36</v>
      </c>
      <c r="G132">
        <v>69</v>
      </c>
      <c r="H132">
        <v>9</v>
      </c>
      <c r="I132">
        <v>46</v>
      </c>
      <c r="J132">
        <v>123</v>
      </c>
    </row>
    <row r="133" spans="1:10" x14ac:dyDescent="0.35">
      <c r="A133" t="s">
        <v>26</v>
      </c>
      <c r="B133" t="s">
        <v>15</v>
      </c>
      <c r="C133">
        <v>50320</v>
      </c>
      <c r="D133">
        <v>22051</v>
      </c>
      <c r="E133">
        <v>22051</v>
      </c>
      <c r="F133">
        <v>14246</v>
      </c>
      <c r="G133">
        <v>8869</v>
      </c>
      <c r="H133">
        <v>378</v>
      </c>
      <c r="I133">
        <v>3210</v>
      </c>
      <c r="J133">
        <v>12740</v>
      </c>
    </row>
    <row r="134" spans="1:10" x14ac:dyDescent="0.35">
      <c r="A134" t="s">
        <v>26</v>
      </c>
      <c r="B134" t="s">
        <v>16</v>
      </c>
      <c r="C134">
        <v>1365</v>
      </c>
      <c r="D134">
        <v>374</v>
      </c>
      <c r="E134">
        <v>374</v>
      </c>
      <c r="F134">
        <v>383</v>
      </c>
      <c r="G134">
        <v>578</v>
      </c>
      <c r="H134">
        <v>22</v>
      </c>
      <c r="I134">
        <v>258</v>
      </c>
      <c r="J134">
        <v>530</v>
      </c>
    </row>
    <row r="135" spans="1:10" x14ac:dyDescent="0.35">
      <c r="A135" t="s">
        <v>26</v>
      </c>
      <c r="B135" t="s">
        <v>17</v>
      </c>
      <c r="C135">
        <v>8104</v>
      </c>
      <c r="D135">
        <v>4799</v>
      </c>
      <c r="E135">
        <v>4799</v>
      </c>
      <c r="F135">
        <v>2740</v>
      </c>
      <c r="G135">
        <v>795</v>
      </c>
      <c r="H135">
        <v>24</v>
      </c>
      <c r="I135">
        <v>259</v>
      </c>
      <c r="J135">
        <v>1055</v>
      </c>
    </row>
    <row r="136" spans="1:10" x14ac:dyDescent="0.35">
      <c r="A136" t="s">
        <v>26</v>
      </c>
      <c r="B136" t="s">
        <v>18</v>
      </c>
      <c r="C136">
        <v>6</v>
      </c>
      <c r="D136">
        <v>2</v>
      </c>
      <c r="E136">
        <v>2</v>
      </c>
      <c r="F136">
        <v>4</v>
      </c>
      <c r="G136">
        <v>2</v>
      </c>
      <c r="J136">
        <v>3</v>
      </c>
    </row>
    <row r="137" spans="1:10" x14ac:dyDescent="0.35">
      <c r="A137" t="s">
        <v>27</v>
      </c>
      <c r="B137" t="s">
        <v>4</v>
      </c>
      <c r="C137">
        <v>29161</v>
      </c>
      <c r="D137">
        <v>6728</v>
      </c>
      <c r="E137">
        <v>6728</v>
      </c>
      <c r="F137">
        <v>5601</v>
      </c>
      <c r="G137">
        <v>6692</v>
      </c>
      <c r="H137">
        <v>124</v>
      </c>
      <c r="I137">
        <v>1087</v>
      </c>
      <c r="J137">
        <v>7038</v>
      </c>
    </row>
    <row r="138" spans="1:10" x14ac:dyDescent="0.35">
      <c r="A138" t="s">
        <v>27</v>
      </c>
      <c r="B138" t="s">
        <v>5</v>
      </c>
      <c r="C138">
        <v>10812</v>
      </c>
      <c r="D138">
        <v>3217</v>
      </c>
      <c r="E138">
        <v>3217</v>
      </c>
      <c r="F138">
        <v>1647</v>
      </c>
      <c r="G138">
        <v>2550</v>
      </c>
      <c r="H138">
        <v>42</v>
      </c>
      <c r="I138">
        <v>376</v>
      </c>
      <c r="J138">
        <v>3110</v>
      </c>
    </row>
    <row r="139" spans="1:10" x14ac:dyDescent="0.35">
      <c r="A139" t="s">
        <v>27</v>
      </c>
      <c r="B139" t="s">
        <v>6</v>
      </c>
      <c r="C139">
        <v>11145</v>
      </c>
      <c r="D139">
        <v>3144</v>
      </c>
      <c r="E139">
        <v>3144</v>
      </c>
      <c r="F139">
        <v>2294</v>
      </c>
      <c r="G139">
        <v>2103</v>
      </c>
      <c r="H139">
        <v>60</v>
      </c>
      <c r="I139">
        <v>433</v>
      </c>
      <c r="J139">
        <v>3399</v>
      </c>
    </row>
    <row r="140" spans="1:10" x14ac:dyDescent="0.35">
      <c r="A140" t="s">
        <v>27</v>
      </c>
      <c r="B140" t="s">
        <v>7</v>
      </c>
      <c r="C140">
        <v>34794</v>
      </c>
      <c r="D140">
        <v>9377</v>
      </c>
      <c r="E140">
        <v>9377</v>
      </c>
      <c r="F140">
        <v>5755</v>
      </c>
      <c r="G140">
        <v>7481</v>
      </c>
      <c r="H140">
        <v>166</v>
      </c>
      <c r="I140">
        <v>1626</v>
      </c>
      <c r="J140">
        <v>9185</v>
      </c>
    </row>
    <row r="141" spans="1:10" x14ac:dyDescent="0.35">
      <c r="A141" t="s">
        <v>27</v>
      </c>
      <c r="B141" t="s">
        <v>8</v>
      </c>
      <c r="C141">
        <v>24596</v>
      </c>
      <c r="D141">
        <v>5027</v>
      </c>
      <c r="E141">
        <v>5027</v>
      </c>
      <c r="F141">
        <v>3798</v>
      </c>
      <c r="G141">
        <v>6966</v>
      </c>
      <c r="H141">
        <v>127</v>
      </c>
      <c r="I141">
        <v>1140</v>
      </c>
      <c r="J141">
        <v>6075</v>
      </c>
    </row>
    <row r="142" spans="1:10" x14ac:dyDescent="0.35">
      <c r="A142" t="s">
        <v>27</v>
      </c>
      <c r="B142" t="s">
        <v>9</v>
      </c>
      <c r="C142">
        <v>39871</v>
      </c>
      <c r="D142">
        <v>11218</v>
      </c>
      <c r="E142">
        <v>11218</v>
      </c>
      <c r="F142">
        <v>6738</v>
      </c>
      <c r="G142">
        <v>7205</v>
      </c>
      <c r="H142">
        <v>166</v>
      </c>
      <c r="I142">
        <v>1442</v>
      </c>
      <c r="J142">
        <v>12440</v>
      </c>
    </row>
    <row r="143" spans="1:10" x14ac:dyDescent="0.35">
      <c r="A143" t="s">
        <v>27</v>
      </c>
      <c r="B143" t="s">
        <v>10</v>
      </c>
      <c r="C143">
        <v>110307</v>
      </c>
      <c r="D143">
        <v>29812</v>
      </c>
      <c r="E143">
        <v>29812</v>
      </c>
      <c r="F143">
        <v>15254</v>
      </c>
      <c r="G143">
        <v>24127</v>
      </c>
      <c r="H143">
        <v>498</v>
      </c>
      <c r="I143">
        <v>3773</v>
      </c>
      <c r="J143">
        <v>31276</v>
      </c>
    </row>
    <row r="144" spans="1:10" x14ac:dyDescent="0.35">
      <c r="A144" t="s">
        <v>27</v>
      </c>
      <c r="B144" t="s">
        <v>11</v>
      </c>
      <c r="C144">
        <v>22782</v>
      </c>
      <c r="D144">
        <v>8022</v>
      </c>
      <c r="E144">
        <v>8022</v>
      </c>
      <c r="F144">
        <v>4041</v>
      </c>
      <c r="G144">
        <v>6101</v>
      </c>
      <c r="H144">
        <v>194</v>
      </c>
      <c r="I144">
        <v>1853</v>
      </c>
      <c r="J144">
        <v>9640</v>
      </c>
    </row>
    <row r="145" spans="1:10" x14ac:dyDescent="0.35">
      <c r="A145" t="s">
        <v>27</v>
      </c>
      <c r="B145" t="s">
        <v>12</v>
      </c>
      <c r="C145">
        <v>52055</v>
      </c>
      <c r="D145">
        <v>10318</v>
      </c>
      <c r="E145">
        <v>10318</v>
      </c>
      <c r="F145">
        <v>8519</v>
      </c>
      <c r="G145">
        <v>11800</v>
      </c>
      <c r="H145">
        <v>193</v>
      </c>
      <c r="I145">
        <v>2215</v>
      </c>
      <c r="J145">
        <v>13763</v>
      </c>
    </row>
    <row r="146" spans="1:10" x14ac:dyDescent="0.35">
      <c r="A146" t="s">
        <v>27</v>
      </c>
      <c r="B146" t="s">
        <v>13</v>
      </c>
      <c r="C146">
        <v>84107</v>
      </c>
      <c r="D146">
        <v>25918</v>
      </c>
      <c r="E146">
        <v>25918</v>
      </c>
      <c r="F146">
        <v>11008</v>
      </c>
      <c r="G146">
        <v>18930</v>
      </c>
      <c r="H146">
        <v>280</v>
      </c>
      <c r="I146">
        <v>5398</v>
      </c>
      <c r="J146">
        <v>26846</v>
      </c>
    </row>
    <row r="147" spans="1:10" x14ac:dyDescent="0.35">
      <c r="A147" t="s">
        <v>27</v>
      </c>
      <c r="B147" t="s">
        <v>14</v>
      </c>
      <c r="C147">
        <v>1069</v>
      </c>
      <c r="D147">
        <v>148</v>
      </c>
      <c r="E147">
        <v>148</v>
      </c>
      <c r="F147">
        <v>249</v>
      </c>
      <c r="G147">
        <v>319</v>
      </c>
      <c r="H147">
        <v>3</v>
      </c>
      <c r="I147">
        <v>42</v>
      </c>
      <c r="J147">
        <v>408</v>
      </c>
    </row>
    <row r="148" spans="1:10" x14ac:dyDescent="0.35">
      <c r="A148" t="s">
        <v>27</v>
      </c>
      <c r="B148" t="s">
        <v>15</v>
      </c>
      <c r="C148">
        <v>467506</v>
      </c>
      <c r="D148">
        <v>125825</v>
      </c>
      <c r="E148">
        <v>125825</v>
      </c>
      <c r="F148">
        <v>71473</v>
      </c>
      <c r="G148">
        <v>104211</v>
      </c>
      <c r="H148">
        <v>1961</v>
      </c>
      <c r="I148">
        <v>21208</v>
      </c>
      <c r="J148">
        <v>131833</v>
      </c>
    </row>
    <row r="149" spans="1:10" x14ac:dyDescent="0.35">
      <c r="A149" t="s">
        <v>27</v>
      </c>
      <c r="B149" t="s">
        <v>16</v>
      </c>
      <c r="C149">
        <v>1889</v>
      </c>
      <c r="D149">
        <v>43</v>
      </c>
      <c r="E149">
        <v>43</v>
      </c>
      <c r="F149">
        <v>260</v>
      </c>
      <c r="G149">
        <v>874</v>
      </c>
      <c r="H149">
        <v>1</v>
      </c>
      <c r="I149">
        <v>9</v>
      </c>
      <c r="J149">
        <v>426</v>
      </c>
    </row>
    <row r="150" spans="1:10" x14ac:dyDescent="0.35">
      <c r="A150" t="s">
        <v>27</v>
      </c>
      <c r="B150" t="s">
        <v>17</v>
      </c>
      <c r="C150">
        <v>44737</v>
      </c>
      <c r="D150">
        <v>12778</v>
      </c>
      <c r="E150">
        <v>12778</v>
      </c>
      <c r="F150">
        <v>6228</v>
      </c>
      <c r="G150">
        <v>9043</v>
      </c>
      <c r="H150">
        <v>106</v>
      </c>
      <c r="I150">
        <v>1813</v>
      </c>
      <c r="J150">
        <v>8195</v>
      </c>
    </row>
    <row r="151" spans="1:10" x14ac:dyDescent="0.35">
      <c r="A151" t="s">
        <v>27</v>
      </c>
      <c r="B151" t="s">
        <v>18</v>
      </c>
      <c r="C151">
        <v>181</v>
      </c>
      <c r="D151">
        <v>75</v>
      </c>
      <c r="E151">
        <v>75</v>
      </c>
      <c r="F151">
        <v>81</v>
      </c>
      <c r="G151">
        <v>20</v>
      </c>
      <c r="H151">
        <v>1</v>
      </c>
      <c r="I151">
        <v>1</v>
      </c>
      <c r="J151">
        <v>32</v>
      </c>
    </row>
    <row r="152" spans="1:10" x14ac:dyDescent="0.35">
      <c r="A152" t="s">
        <v>28</v>
      </c>
      <c r="B152" t="s">
        <v>4</v>
      </c>
      <c r="C152">
        <v>35968</v>
      </c>
      <c r="D152">
        <v>9983</v>
      </c>
      <c r="E152">
        <v>9983</v>
      </c>
      <c r="F152">
        <v>6811</v>
      </c>
      <c r="G152">
        <v>9190</v>
      </c>
      <c r="H152">
        <v>376</v>
      </c>
      <c r="I152">
        <v>2655</v>
      </c>
      <c r="J152">
        <v>10793</v>
      </c>
    </row>
    <row r="153" spans="1:10" x14ac:dyDescent="0.35">
      <c r="A153" t="s">
        <v>28</v>
      </c>
      <c r="B153" t="s">
        <v>5</v>
      </c>
      <c r="C153">
        <v>9543</v>
      </c>
      <c r="D153">
        <v>2169</v>
      </c>
      <c r="E153">
        <v>2169</v>
      </c>
      <c r="F153">
        <v>1662</v>
      </c>
      <c r="G153">
        <v>2721</v>
      </c>
      <c r="H153">
        <v>130</v>
      </c>
      <c r="I153">
        <v>603</v>
      </c>
      <c r="J153">
        <v>2856</v>
      </c>
    </row>
    <row r="154" spans="1:10" x14ac:dyDescent="0.35">
      <c r="A154" t="s">
        <v>28</v>
      </c>
      <c r="B154" t="s">
        <v>6</v>
      </c>
      <c r="C154">
        <v>10031</v>
      </c>
      <c r="D154">
        <v>3686</v>
      </c>
      <c r="E154">
        <v>3686</v>
      </c>
      <c r="F154">
        <v>2471</v>
      </c>
      <c r="G154">
        <v>2385</v>
      </c>
      <c r="H154">
        <v>109</v>
      </c>
      <c r="I154">
        <v>967</v>
      </c>
      <c r="J154">
        <v>3574</v>
      </c>
    </row>
    <row r="155" spans="1:10" x14ac:dyDescent="0.35">
      <c r="A155" t="s">
        <v>28</v>
      </c>
      <c r="B155" t="s">
        <v>7</v>
      </c>
      <c r="C155">
        <v>37234</v>
      </c>
      <c r="D155">
        <v>12289</v>
      </c>
      <c r="E155">
        <v>12289</v>
      </c>
      <c r="F155">
        <v>7283</v>
      </c>
      <c r="G155">
        <v>9936</v>
      </c>
      <c r="H155">
        <v>333</v>
      </c>
      <c r="I155">
        <v>4123</v>
      </c>
      <c r="J155">
        <v>12540</v>
      </c>
    </row>
    <row r="156" spans="1:10" x14ac:dyDescent="0.35">
      <c r="A156" t="s">
        <v>28</v>
      </c>
      <c r="B156" t="s">
        <v>8</v>
      </c>
      <c r="C156">
        <v>27870</v>
      </c>
      <c r="D156">
        <v>7074</v>
      </c>
      <c r="E156">
        <v>7074</v>
      </c>
      <c r="F156">
        <v>6036</v>
      </c>
      <c r="G156">
        <v>7863</v>
      </c>
      <c r="H156">
        <v>307</v>
      </c>
      <c r="I156">
        <v>2061</v>
      </c>
      <c r="J156">
        <v>7579</v>
      </c>
    </row>
    <row r="157" spans="1:10" x14ac:dyDescent="0.35">
      <c r="A157" t="s">
        <v>28</v>
      </c>
      <c r="B157" t="s">
        <v>9</v>
      </c>
      <c r="C157">
        <v>52588</v>
      </c>
      <c r="D157">
        <v>20973</v>
      </c>
      <c r="E157">
        <v>20973</v>
      </c>
      <c r="F157">
        <v>8624</v>
      </c>
      <c r="G157">
        <v>11942</v>
      </c>
      <c r="H157">
        <v>501</v>
      </c>
      <c r="I157">
        <v>5002</v>
      </c>
      <c r="J157">
        <v>20218</v>
      </c>
    </row>
    <row r="158" spans="1:10" x14ac:dyDescent="0.35">
      <c r="A158" t="s">
        <v>28</v>
      </c>
      <c r="B158" t="s">
        <v>10</v>
      </c>
      <c r="C158">
        <v>126684</v>
      </c>
      <c r="D158">
        <v>42934</v>
      </c>
      <c r="E158">
        <v>42934</v>
      </c>
      <c r="F158">
        <v>20160</v>
      </c>
      <c r="G158">
        <v>34978</v>
      </c>
      <c r="H158">
        <v>1813</v>
      </c>
      <c r="I158">
        <v>11747</v>
      </c>
      <c r="J158">
        <v>47209</v>
      </c>
    </row>
    <row r="159" spans="1:10" x14ac:dyDescent="0.35">
      <c r="A159" t="s">
        <v>28</v>
      </c>
      <c r="B159" t="s">
        <v>11</v>
      </c>
      <c r="C159">
        <v>33061</v>
      </c>
      <c r="D159">
        <v>11733</v>
      </c>
      <c r="E159">
        <v>11733</v>
      </c>
      <c r="F159">
        <v>5317</v>
      </c>
      <c r="G159">
        <v>7772</v>
      </c>
      <c r="H159">
        <v>294</v>
      </c>
      <c r="I159">
        <v>3080</v>
      </c>
      <c r="J159">
        <v>12353</v>
      </c>
    </row>
    <row r="160" spans="1:10" x14ac:dyDescent="0.35">
      <c r="A160" t="s">
        <v>28</v>
      </c>
      <c r="B160" t="s">
        <v>12</v>
      </c>
      <c r="C160">
        <v>55556</v>
      </c>
      <c r="D160">
        <v>15593</v>
      </c>
      <c r="E160">
        <v>15593</v>
      </c>
      <c r="F160">
        <v>9908</v>
      </c>
      <c r="G160">
        <v>15323</v>
      </c>
      <c r="H160">
        <v>818</v>
      </c>
      <c r="I160">
        <v>5222</v>
      </c>
      <c r="J160">
        <v>19734</v>
      </c>
    </row>
    <row r="161" spans="1:10" x14ac:dyDescent="0.35">
      <c r="A161" t="s">
        <v>28</v>
      </c>
      <c r="B161" t="s">
        <v>13</v>
      </c>
      <c r="C161">
        <v>93668</v>
      </c>
      <c r="D161">
        <v>36603</v>
      </c>
      <c r="E161">
        <v>36603</v>
      </c>
      <c r="F161">
        <v>13439</v>
      </c>
      <c r="G161">
        <v>21525</v>
      </c>
      <c r="H161">
        <v>787</v>
      </c>
      <c r="I161">
        <v>10448</v>
      </c>
      <c r="J161">
        <v>34140</v>
      </c>
    </row>
    <row r="162" spans="1:10" x14ac:dyDescent="0.35">
      <c r="A162" t="s">
        <v>28</v>
      </c>
      <c r="B162" t="s">
        <v>14</v>
      </c>
      <c r="C162">
        <v>942</v>
      </c>
      <c r="D162">
        <v>231</v>
      </c>
      <c r="E162">
        <v>231</v>
      </c>
      <c r="F162">
        <v>280</v>
      </c>
      <c r="G162">
        <v>273</v>
      </c>
      <c r="H162">
        <v>11</v>
      </c>
      <c r="I162">
        <v>41</v>
      </c>
      <c r="J162">
        <v>445</v>
      </c>
    </row>
    <row r="163" spans="1:10" x14ac:dyDescent="0.35">
      <c r="A163" t="s">
        <v>28</v>
      </c>
      <c r="B163" t="s">
        <v>15</v>
      </c>
      <c r="C163">
        <v>533372</v>
      </c>
      <c r="D163">
        <v>183280</v>
      </c>
      <c r="E163">
        <v>183280</v>
      </c>
      <c r="F163">
        <v>90282</v>
      </c>
      <c r="G163">
        <v>136319</v>
      </c>
      <c r="H163">
        <v>5929</v>
      </c>
      <c r="I163">
        <v>50757</v>
      </c>
      <c r="J163">
        <v>188082</v>
      </c>
    </row>
    <row r="164" spans="1:10" x14ac:dyDescent="0.35">
      <c r="A164" t="s">
        <v>28</v>
      </c>
      <c r="B164" t="s">
        <v>16</v>
      </c>
      <c r="C164">
        <v>1657</v>
      </c>
      <c r="D164">
        <v>384</v>
      </c>
      <c r="E164">
        <v>384</v>
      </c>
      <c r="F164">
        <v>422</v>
      </c>
      <c r="G164">
        <v>831</v>
      </c>
      <c r="H164">
        <v>42</v>
      </c>
      <c r="I164">
        <v>113</v>
      </c>
      <c r="J164">
        <v>990</v>
      </c>
    </row>
    <row r="165" spans="1:10" x14ac:dyDescent="0.35">
      <c r="A165" t="s">
        <v>28</v>
      </c>
      <c r="B165" t="s">
        <v>17</v>
      </c>
      <c r="C165">
        <v>47989</v>
      </c>
      <c r="D165">
        <v>19450</v>
      </c>
      <c r="E165">
        <v>19450</v>
      </c>
      <c r="F165">
        <v>7640</v>
      </c>
      <c r="G165">
        <v>11490</v>
      </c>
      <c r="H165">
        <v>396</v>
      </c>
      <c r="I165">
        <v>4694</v>
      </c>
      <c r="J165">
        <v>15509</v>
      </c>
    </row>
    <row r="166" spans="1:10" x14ac:dyDescent="0.35">
      <c r="A166" t="s">
        <v>28</v>
      </c>
      <c r="B166" t="s">
        <v>18</v>
      </c>
      <c r="C166">
        <v>581</v>
      </c>
      <c r="D166">
        <v>178</v>
      </c>
      <c r="E166">
        <v>178</v>
      </c>
      <c r="F166">
        <v>229</v>
      </c>
      <c r="G166">
        <v>90</v>
      </c>
      <c r="H166">
        <v>12</v>
      </c>
      <c r="I166">
        <v>1</v>
      </c>
      <c r="J166">
        <v>142</v>
      </c>
    </row>
    <row r="167" spans="1:10" x14ac:dyDescent="0.35">
      <c r="A167" t="s">
        <v>29</v>
      </c>
      <c r="B167" t="s">
        <v>4</v>
      </c>
      <c r="C167">
        <v>33469</v>
      </c>
      <c r="D167">
        <v>11751</v>
      </c>
      <c r="E167">
        <v>11751</v>
      </c>
      <c r="F167">
        <v>7627</v>
      </c>
      <c r="G167">
        <v>11897</v>
      </c>
      <c r="H167">
        <v>914</v>
      </c>
      <c r="I167">
        <v>4389</v>
      </c>
      <c r="J167">
        <v>13126</v>
      </c>
    </row>
    <row r="168" spans="1:10" x14ac:dyDescent="0.35">
      <c r="A168" t="s">
        <v>29</v>
      </c>
      <c r="B168" t="s">
        <v>5</v>
      </c>
      <c r="C168">
        <v>10520</v>
      </c>
      <c r="D168">
        <v>3607</v>
      </c>
      <c r="E168">
        <v>3607</v>
      </c>
      <c r="F168">
        <v>2101</v>
      </c>
      <c r="G168">
        <v>4604</v>
      </c>
      <c r="H168">
        <v>293</v>
      </c>
      <c r="I168">
        <v>1668</v>
      </c>
      <c r="J168">
        <v>4588</v>
      </c>
    </row>
    <row r="169" spans="1:10" x14ac:dyDescent="0.35">
      <c r="A169" t="s">
        <v>29</v>
      </c>
      <c r="B169" t="s">
        <v>6</v>
      </c>
      <c r="C169">
        <v>11002</v>
      </c>
      <c r="D169">
        <v>5379</v>
      </c>
      <c r="E169">
        <v>5379</v>
      </c>
      <c r="F169">
        <v>2548</v>
      </c>
      <c r="G169">
        <v>4580</v>
      </c>
      <c r="H169">
        <v>284</v>
      </c>
      <c r="I169">
        <v>2164</v>
      </c>
      <c r="J169">
        <v>5704</v>
      </c>
    </row>
    <row r="170" spans="1:10" x14ac:dyDescent="0.35">
      <c r="A170" t="s">
        <v>29</v>
      </c>
      <c r="B170" t="s">
        <v>7</v>
      </c>
      <c r="C170">
        <v>38671</v>
      </c>
      <c r="D170">
        <v>15906</v>
      </c>
      <c r="E170">
        <v>15906</v>
      </c>
      <c r="F170">
        <v>7599</v>
      </c>
      <c r="G170">
        <v>13063</v>
      </c>
      <c r="H170">
        <v>910</v>
      </c>
      <c r="I170">
        <v>6259</v>
      </c>
      <c r="J170">
        <v>16557</v>
      </c>
    </row>
    <row r="171" spans="1:10" x14ac:dyDescent="0.35">
      <c r="A171" t="s">
        <v>29</v>
      </c>
      <c r="B171" t="s">
        <v>8</v>
      </c>
      <c r="C171">
        <v>27240</v>
      </c>
      <c r="D171">
        <v>9171</v>
      </c>
      <c r="E171">
        <v>9171</v>
      </c>
      <c r="F171">
        <v>5735</v>
      </c>
      <c r="G171">
        <v>9426</v>
      </c>
      <c r="H171">
        <v>806</v>
      </c>
      <c r="I171">
        <v>3192</v>
      </c>
      <c r="J171">
        <v>10599</v>
      </c>
    </row>
    <row r="172" spans="1:10" x14ac:dyDescent="0.35">
      <c r="A172" t="s">
        <v>29</v>
      </c>
      <c r="B172" t="s">
        <v>9</v>
      </c>
      <c r="C172">
        <v>52818</v>
      </c>
      <c r="D172">
        <v>24667</v>
      </c>
      <c r="E172">
        <v>24667</v>
      </c>
      <c r="F172">
        <v>8762</v>
      </c>
      <c r="G172">
        <v>18886</v>
      </c>
      <c r="H172">
        <v>1163</v>
      </c>
      <c r="I172">
        <v>8739</v>
      </c>
      <c r="J172">
        <v>26949</v>
      </c>
    </row>
    <row r="173" spans="1:10" x14ac:dyDescent="0.35">
      <c r="A173" t="s">
        <v>29</v>
      </c>
      <c r="B173" t="s">
        <v>10</v>
      </c>
      <c r="C173">
        <v>123630</v>
      </c>
      <c r="D173">
        <v>52953</v>
      </c>
      <c r="E173">
        <v>52953</v>
      </c>
      <c r="F173">
        <v>22474</v>
      </c>
      <c r="G173">
        <v>45077</v>
      </c>
      <c r="H173">
        <v>3790</v>
      </c>
      <c r="I173">
        <v>17286</v>
      </c>
      <c r="J173">
        <v>61105</v>
      </c>
    </row>
    <row r="174" spans="1:10" x14ac:dyDescent="0.35">
      <c r="A174" t="s">
        <v>29</v>
      </c>
      <c r="B174" t="s">
        <v>11</v>
      </c>
      <c r="C174">
        <v>29733</v>
      </c>
      <c r="D174">
        <v>12417</v>
      </c>
      <c r="E174">
        <v>12417</v>
      </c>
      <c r="F174">
        <v>4773</v>
      </c>
      <c r="G174">
        <v>9884</v>
      </c>
      <c r="H174">
        <v>639</v>
      </c>
      <c r="I174">
        <v>4341</v>
      </c>
      <c r="J174">
        <v>14417</v>
      </c>
    </row>
    <row r="175" spans="1:10" x14ac:dyDescent="0.35">
      <c r="A175" t="s">
        <v>29</v>
      </c>
      <c r="B175" t="s">
        <v>12</v>
      </c>
      <c r="C175">
        <v>56397</v>
      </c>
      <c r="D175">
        <v>22343</v>
      </c>
      <c r="E175">
        <v>22343</v>
      </c>
      <c r="F175">
        <v>11091</v>
      </c>
      <c r="G175">
        <v>22428</v>
      </c>
      <c r="H175">
        <v>1830</v>
      </c>
      <c r="I175">
        <v>9110</v>
      </c>
      <c r="J175">
        <v>28426</v>
      </c>
    </row>
    <row r="176" spans="1:10" x14ac:dyDescent="0.35">
      <c r="A176" t="s">
        <v>29</v>
      </c>
      <c r="B176" t="s">
        <v>13</v>
      </c>
      <c r="C176">
        <v>93842</v>
      </c>
      <c r="D176">
        <v>42130</v>
      </c>
      <c r="E176">
        <v>42130</v>
      </c>
      <c r="F176">
        <v>13943</v>
      </c>
      <c r="G176">
        <v>29638</v>
      </c>
      <c r="H176">
        <v>2073</v>
      </c>
      <c r="I176">
        <v>15108</v>
      </c>
      <c r="J176">
        <v>44325</v>
      </c>
    </row>
    <row r="177" spans="1:10" x14ac:dyDescent="0.35">
      <c r="A177" t="s">
        <v>29</v>
      </c>
      <c r="B177" t="s">
        <v>14</v>
      </c>
      <c r="C177">
        <v>1527</v>
      </c>
      <c r="D177">
        <v>488</v>
      </c>
      <c r="E177">
        <v>488</v>
      </c>
      <c r="F177">
        <v>377</v>
      </c>
      <c r="G177">
        <v>576</v>
      </c>
      <c r="H177">
        <v>41</v>
      </c>
      <c r="I177">
        <v>176</v>
      </c>
      <c r="J177">
        <v>1034</v>
      </c>
    </row>
    <row r="178" spans="1:10" x14ac:dyDescent="0.35">
      <c r="A178" t="s">
        <v>29</v>
      </c>
      <c r="B178" t="s">
        <v>15</v>
      </c>
      <c r="C178">
        <v>527739</v>
      </c>
      <c r="D178">
        <v>224373</v>
      </c>
      <c r="E178">
        <v>224373</v>
      </c>
      <c r="F178">
        <v>95366</v>
      </c>
      <c r="G178">
        <v>186443</v>
      </c>
      <c r="H178">
        <v>13696</v>
      </c>
      <c r="I178">
        <v>79932</v>
      </c>
      <c r="J178">
        <v>248228</v>
      </c>
    </row>
    <row r="179" spans="1:10" x14ac:dyDescent="0.35">
      <c r="A179" t="s">
        <v>29</v>
      </c>
      <c r="B179" t="s">
        <v>16</v>
      </c>
      <c r="C179">
        <v>532</v>
      </c>
      <c r="D179">
        <v>93</v>
      </c>
      <c r="E179">
        <v>93</v>
      </c>
      <c r="F179">
        <v>179</v>
      </c>
      <c r="G179">
        <v>198</v>
      </c>
      <c r="H179">
        <v>7</v>
      </c>
      <c r="I179">
        <v>40</v>
      </c>
      <c r="J179">
        <v>286</v>
      </c>
    </row>
    <row r="180" spans="1:10" x14ac:dyDescent="0.35">
      <c r="A180" t="s">
        <v>29</v>
      </c>
      <c r="B180" t="s">
        <v>17</v>
      </c>
      <c r="C180">
        <v>47445</v>
      </c>
      <c r="D180">
        <v>23294</v>
      </c>
      <c r="E180">
        <v>23294</v>
      </c>
      <c r="F180">
        <v>7898</v>
      </c>
      <c r="G180">
        <v>15911</v>
      </c>
      <c r="H180">
        <v>920</v>
      </c>
      <c r="I180">
        <v>7456</v>
      </c>
      <c r="J180">
        <v>20840</v>
      </c>
    </row>
    <row r="181" spans="1:10" x14ac:dyDescent="0.35">
      <c r="A181" t="s">
        <v>29</v>
      </c>
      <c r="B181" t="s">
        <v>18</v>
      </c>
      <c r="C181">
        <v>913</v>
      </c>
      <c r="D181">
        <v>174</v>
      </c>
      <c r="E181">
        <v>174</v>
      </c>
      <c r="F181">
        <v>259</v>
      </c>
      <c r="G181">
        <v>275</v>
      </c>
      <c r="H181">
        <v>26</v>
      </c>
      <c r="I181">
        <v>4</v>
      </c>
      <c r="J181">
        <v>272</v>
      </c>
    </row>
    <row r="182" spans="1:10" x14ac:dyDescent="0.35">
      <c r="A182" t="s">
        <v>30</v>
      </c>
      <c r="B182" t="s">
        <v>4</v>
      </c>
      <c r="C182">
        <v>41110</v>
      </c>
      <c r="D182">
        <v>16666</v>
      </c>
      <c r="E182">
        <v>16666</v>
      </c>
      <c r="F182">
        <v>9730</v>
      </c>
      <c r="G182">
        <v>16849</v>
      </c>
      <c r="H182">
        <v>1101</v>
      </c>
      <c r="I182">
        <v>6592</v>
      </c>
      <c r="J182">
        <v>18055</v>
      </c>
    </row>
    <row r="183" spans="1:10" x14ac:dyDescent="0.35">
      <c r="A183" t="s">
        <v>30</v>
      </c>
      <c r="B183" t="s">
        <v>5</v>
      </c>
      <c r="C183">
        <v>14974</v>
      </c>
      <c r="D183">
        <v>6670</v>
      </c>
      <c r="E183">
        <v>6670</v>
      </c>
      <c r="F183">
        <v>2491</v>
      </c>
      <c r="G183">
        <v>6824</v>
      </c>
      <c r="H183">
        <v>337</v>
      </c>
      <c r="I183">
        <v>2974</v>
      </c>
      <c r="J183">
        <v>7495</v>
      </c>
    </row>
    <row r="184" spans="1:10" x14ac:dyDescent="0.35">
      <c r="A184" t="s">
        <v>30</v>
      </c>
      <c r="B184" t="s">
        <v>6</v>
      </c>
      <c r="C184">
        <v>12380</v>
      </c>
      <c r="D184">
        <v>6240</v>
      </c>
      <c r="E184">
        <v>6240</v>
      </c>
      <c r="F184">
        <v>3541</v>
      </c>
      <c r="G184">
        <v>5921</v>
      </c>
      <c r="H184">
        <v>357</v>
      </c>
      <c r="I184">
        <v>2824</v>
      </c>
      <c r="J184">
        <v>6939</v>
      </c>
    </row>
    <row r="185" spans="1:10" x14ac:dyDescent="0.35">
      <c r="A185" t="s">
        <v>30</v>
      </c>
      <c r="B185" t="s">
        <v>7</v>
      </c>
      <c r="C185">
        <v>46802</v>
      </c>
      <c r="D185">
        <v>21027</v>
      </c>
      <c r="E185">
        <v>21027</v>
      </c>
      <c r="F185">
        <v>8540</v>
      </c>
      <c r="G185">
        <v>16790</v>
      </c>
      <c r="H185">
        <v>993</v>
      </c>
      <c r="I185">
        <v>8409</v>
      </c>
      <c r="J185">
        <v>20965</v>
      </c>
    </row>
    <row r="186" spans="1:10" x14ac:dyDescent="0.35">
      <c r="A186" t="s">
        <v>30</v>
      </c>
      <c r="B186" t="s">
        <v>8</v>
      </c>
      <c r="C186">
        <v>34187</v>
      </c>
      <c r="D186">
        <v>14015</v>
      </c>
      <c r="E186">
        <v>14015</v>
      </c>
      <c r="F186">
        <v>6392</v>
      </c>
      <c r="G186">
        <v>13046</v>
      </c>
      <c r="H186">
        <v>923</v>
      </c>
      <c r="I186">
        <v>5075</v>
      </c>
      <c r="J186">
        <v>14000</v>
      </c>
    </row>
    <row r="187" spans="1:10" x14ac:dyDescent="0.35">
      <c r="A187" t="s">
        <v>30</v>
      </c>
      <c r="B187" t="s">
        <v>9</v>
      </c>
      <c r="C187">
        <v>65834</v>
      </c>
      <c r="D187">
        <v>32646</v>
      </c>
      <c r="E187">
        <v>32646</v>
      </c>
      <c r="F187">
        <v>10470</v>
      </c>
      <c r="G187">
        <v>24153</v>
      </c>
      <c r="H187">
        <v>1410</v>
      </c>
      <c r="I187">
        <v>11308</v>
      </c>
      <c r="J187">
        <v>37515</v>
      </c>
    </row>
    <row r="188" spans="1:10" x14ac:dyDescent="0.35">
      <c r="A188" t="s">
        <v>30</v>
      </c>
      <c r="B188" t="s">
        <v>10</v>
      </c>
      <c r="C188">
        <v>146852</v>
      </c>
      <c r="D188">
        <v>68865</v>
      </c>
      <c r="E188">
        <v>68865</v>
      </c>
      <c r="F188">
        <v>25786</v>
      </c>
      <c r="G188">
        <v>57111</v>
      </c>
      <c r="H188">
        <v>3986</v>
      </c>
      <c r="I188">
        <v>24244</v>
      </c>
      <c r="J188">
        <v>80938</v>
      </c>
    </row>
    <row r="189" spans="1:10" x14ac:dyDescent="0.35">
      <c r="A189" t="s">
        <v>30</v>
      </c>
      <c r="B189" t="s">
        <v>11</v>
      </c>
      <c r="C189">
        <v>35546</v>
      </c>
      <c r="D189">
        <v>16531</v>
      </c>
      <c r="E189">
        <v>16531</v>
      </c>
      <c r="F189">
        <v>6464</v>
      </c>
      <c r="G189">
        <v>13568</v>
      </c>
      <c r="H189">
        <v>827</v>
      </c>
      <c r="I189">
        <v>5971</v>
      </c>
      <c r="J189">
        <v>18430</v>
      </c>
    </row>
    <row r="190" spans="1:10" x14ac:dyDescent="0.35">
      <c r="A190" t="s">
        <v>30</v>
      </c>
      <c r="B190" t="s">
        <v>12</v>
      </c>
      <c r="C190">
        <v>69897</v>
      </c>
      <c r="D190">
        <v>30310</v>
      </c>
      <c r="E190">
        <v>30310</v>
      </c>
      <c r="F190">
        <v>13733</v>
      </c>
      <c r="G190">
        <v>31076</v>
      </c>
      <c r="H190">
        <v>2167</v>
      </c>
      <c r="I190">
        <v>13140</v>
      </c>
      <c r="J190">
        <v>38492</v>
      </c>
    </row>
    <row r="191" spans="1:10" x14ac:dyDescent="0.35">
      <c r="A191" t="s">
        <v>30</v>
      </c>
      <c r="B191" t="s">
        <v>13</v>
      </c>
      <c r="C191">
        <v>113460</v>
      </c>
      <c r="D191">
        <v>57442</v>
      </c>
      <c r="E191">
        <v>57442</v>
      </c>
      <c r="F191">
        <v>15385</v>
      </c>
      <c r="G191">
        <v>36157</v>
      </c>
      <c r="H191">
        <v>2337</v>
      </c>
      <c r="I191">
        <v>20648</v>
      </c>
      <c r="J191">
        <v>59818</v>
      </c>
    </row>
    <row r="192" spans="1:10" x14ac:dyDescent="0.35">
      <c r="A192" t="s">
        <v>30</v>
      </c>
      <c r="B192" t="s">
        <v>14</v>
      </c>
      <c r="C192">
        <v>1600</v>
      </c>
      <c r="D192">
        <v>716</v>
      </c>
      <c r="E192">
        <v>716</v>
      </c>
      <c r="F192">
        <v>419</v>
      </c>
      <c r="G192">
        <v>637</v>
      </c>
      <c r="H192">
        <v>76</v>
      </c>
      <c r="I192">
        <v>398</v>
      </c>
      <c r="J192">
        <v>1443</v>
      </c>
    </row>
    <row r="193" spans="1:10" x14ac:dyDescent="0.35">
      <c r="A193" t="s">
        <v>30</v>
      </c>
      <c r="B193" t="s">
        <v>15</v>
      </c>
      <c r="C193">
        <v>642843</v>
      </c>
      <c r="D193">
        <v>301925</v>
      </c>
      <c r="E193">
        <v>301925</v>
      </c>
      <c r="F193">
        <v>113797</v>
      </c>
      <c r="G193">
        <v>244406</v>
      </c>
      <c r="H193">
        <v>15719</v>
      </c>
      <c r="I193">
        <v>111761</v>
      </c>
      <c r="J193">
        <v>334400</v>
      </c>
    </row>
    <row r="194" spans="1:10" x14ac:dyDescent="0.35">
      <c r="A194" t="s">
        <v>30</v>
      </c>
      <c r="B194" t="s">
        <v>16</v>
      </c>
      <c r="C194">
        <v>1372</v>
      </c>
      <c r="D194">
        <v>355</v>
      </c>
      <c r="E194">
        <v>355</v>
      </c>
      <c r="F194">
        <v>486</v>
      </c>
      <c r="G194">
        <v>603</v>
      </c>
      <c r="H194">
        <v>29</v>
      </c>
      <c r="I194">
        <v>156</v>
      </c>
      <c r="J194">
        <v>735</v>
      </c>
    </row>
    <row r="195" spans="1:10" x14ac:dyDescent="0.35">
      <c r="A195" t="s">
        <v>30</v>
      </c>
      <c r="B195" t="s">
        <v>17</v>
      </c>
      <c r="C195">
        <v>57360</v>
      </c>
      <c r="D195">
        <v>30126</v>
      </c>
      <c r="E195">
        <v>30126</v>
      </c>
      <c r="F195">
        <v>9814</v>
      </c>
      <c r="G195">
        <v>20916</v>
      </c>
      <c r="H195">
        <v>1092</v>
      </c>
      <c r="I195">
        <v>9982</v>
      </c>
      <c r="J195">
        <v>28966</v>
      </c>
    </row>
    <row r="196" spans="1:10" x14ac:dyDescent="0.35">
      <c r="A196" t="s">
        <v>30</v>
      </c>
      <c r="B196" t="s">
        <v>18</v>
      </c>
      <c r="C196">
        <v>1469</v>
      </c>
      <c r="D196">
        <v>316</v>
      </c>
      <c r="E196">
        <v>316</v>
      </c>
      <c r="F196">
        <v>546</v>
      </c>
      <c r="G196">
        <v>755</v>
      </c>
      <c r="H196">
        <v>84</v>
      </c>
      <c r="I196">
        <v>40</v>
      </c>
      <c r="J196">
        <v>609</v>
      </c>
    </row>
    <row r="197" spans="1:10" x14ac:dyDescent="0.35">
      <c r="A197" t="s">
        <v>31</v>
      </c>
      <c r="B197" t="s">
        <v>4</v>
      </c>
      <c r="C197">
        <v>45255</v>
      </c>
      <c r="D197">
        <v>19721</v>
      </c>
      <c r="E197">
        <v>19721</v>
      </c>
      <c r="F197">
        <v>9601</v>
      </c>
      <c r="G197">
        <v>17839</v>
      </c>
      <c r="H197">
        <v>1081</v>
      </c>
      <c r="I197">
        <v>8361</v>
      </c>
      <c r="J197">
        <v>20729</v>
      </c>
    </row>
    <row r="198" spans="1:10" x14ac:dyDescent="0.35">
      <c r="A198" t="s">
        <v>31</v>
      </c>
      <c r="B198" t="s">
        <v>5</v>
      </c>
      <c r="C198">
        <v>14717</v>
      </c>
      <c r="D198">
        <v>6931</v>
      </c>
      <c r="E198">
        <v>6931</v>
      </c>
      <c r="F198">
        <v>2246</v>
      </c>
      <c r="G198">
        <v>6358</v>
      </c>
      <c r="H198">
        <v>273</v>
      </c>
      <c r="I198">
        <v>3070</v>
      </c>
      <c r="J198">
        <v>8428</v>
      </c>
    </row>
    <row r="199" spans="1:10" x14ac:dyDescent="0.35">
      <c r="A199" t="s">
        <v>31</v>
      </c>
      <c r="B199" t="s">
        <v>6</v>
      </c>
      <c r="C199">
        <v>13316</v>
      </c>
      <c r="D199">
        <v>6441</v>
      </c>
      <c r="E199">
        <v>6441</v>
      </c>
      <c r="F199">
        <v>3510</v>
      </c>
      <c r="G199">
        <v>5908</v>
      </c>
      <c r="H199">
        <v>394</v>
      </c>
      <c r="I199">
        <v>2914</v>
      </c>
      <c r="J199">
        <v>7775</v>
      </c>
    </row>
    <row r="200" spans="1:10" x14ac:dyDescent="0.35">
      <c r="A200" t="s">
        <v>31</v>
      </c>
      <c r="B200" t="s">
        <v>7</v>
      </c>
      <c r="C200">
        <v>48027</v>
      </c>
      <c r="D200">
        <v>22928</v>
      </c>
      <c r="E200">
        <v>22928</v>
      </c>
      <c r="F200">
        <v>8540</v>
      </c>
      <c r="G200">
        <v>18685</v>
      </c>
      <c r="H200">
        <v>948</v>
      </c>
      <c r="I200">
        <v>9766</v>
      </c>
      <c r="J200">
        <v>23962</v>
      </c>
    </row>
    <row r="201" spans="1:10" x14ac:dyDescent="0.35">
      <c r="A201" t="s">
        <v>31</v>
      </c>
      <c r="B201" t="s">
        <v>8</v>
      </c>
      <c r="C201">
        <v>38108</v>
      </c>
      <c r="D201">
        <v>16238</v>
      </c>
      <c r="E201">
        <v>16238</v>
      </c>
      <c r="F201">
        <v>6999</v>
      </c>
      <c r="G201">
        <v>14471</v>
      </c>
      <c r="H201">
        <v>955</v>
      </c>
      <c r="I201">
        <v>5789</v>
      </c>
      <c r="J201">
        <v>17343</v>
      </c>
    </row>
    <row r="202" spans="1:10" x14ac:dyDescent="0.35">
      <c r="A202" t="s">
        <v>31</v>
      </c>
      <c r="B202" t="s">
        <v>9</v>
      </c>
      <c r="C202">
        <v>65924</v>
      </c>
      <c r="D202">
        <v>33478</v>
      </c>
      <c r="E202">
        <v>33478</v>
      </c>
      <c r="F202">
        <v>10668</v>
      </c>
      <c r="G202">
        <v>24010</v>
      </c>
      <c r="H202">
        <v>1184</v>
      </c>
      <c r="I202">
        <v>12294</v>
      </c>
      <c r="J202">
        <v>38022</v>
      </c>
    </row>
    <row r="203" spans="1:10" x14ac:dyDescent="0.35">
      <c r="A203" t="s">
        <v>31</v>
      </c>
      <c r="B203" t="s">
        <v>10</v>
      </c>
      <c r="C203">
        <v>154798</v>
      </c>
      <c r="D203">
        <v>76468</v>
      </c>
      <c r="E203">
        <v>76468</v>
      </c>
      <c r="F203">
        <v>27575</v>
      </c>
      <c r="G203">
        <v>60995</v>
      </c>
      <c r="H203">
        <v>3778</v>
      </c>
      <c r="I203">
        <v>28845</v>
      </c>
      <c r="J203">
        <v>89258</v>
      </c>
    </row>
    <row r="204" spans="1:10" x14ac:dyDescent="0.35">
      <c r="A204" t="s">
        <v>31</v>
      </c>
      <c r="B204" t="s">
        <v>11</v>
      </c>
      <c r="C204">
        <v>34891</v>
      </c>
      <c r="D204">
        <v>16831</v>
      </c>
      <c r="E204">
        <v>16831</v>
      </c>
      <c r="F204">
        <v>5997</v>
      </c>
      <c r="G204">
        <v>14616</v>
      </c>
      <c r="H204">
        <v>815</v>
      </c>
      <c r="I204">
        <v>6794</v>
      </c>
      <c r="J204">
        <v>19063</v>
      </c>
    </row>
    <row r="205" spans="1:10" x14ac:dyDescent="0.35">
      <c r="A205" t="s">
        <v>31</v>
      </c>
      <c r="B205" t="s">
        <v>12</v>
      </c>
      <c r="C205">
        <v>72853</v>
      </c>
      <c r="D205">
        <v>33684</v>
      </c>
      <c r="E205">
        <v>33684</v>
      </c>
      <c r="F205">
        <v>14028</v>
      </c>
      <c r="G205">
        <v>33407</v>
      </c>
      <c r="H205">
        <v>2133</v>
      </c>
      <c r="I205">
        <v>16112</v>
      </c>
      <c r="J205">
        <v>43224</v>
      </c>
    </row>
    <row r="206" spans="1:10" x14ac:dyDescent="0.35">
      <c r="A206" t="s">
        <v>31</v>
      </c>
      <c r="B206" t="s">
        <v>13</v>
      </c>
      <c r="C206">
        <v>121016</v>
      </c>
      <c r="D206">
        <v>63004</v>
      </c>
      <c r="E206">
        <v>63004</v>
      </c>
      <c r="F206">
        <v>16730</v>
      </c>
      <c r="G206">
        <v>40536</v>
      </c>
      <c r="H206">
        <v>2338</v>
      </c>
      <c r="I206">
        <v>25072</v>
      </c>
      <c r="J206">
        <v>66603</v>
      </c>
    </row>
    <row r="207" spans="1:10" x14ac:dyDescent="0.35">
      <c r="A207" t="s">
        <v>31</v>
      </c>
      <c r="B207" t="s">
        <v>14</v>
      </c>
      <c r="C207">
        <v>2041</v>
      </c>
      <c r="D207">
        <v>1144</v>
      </c>
      <c r="E207">
        <v>1144</v>
      </c>
      <c r="F207">
        <v>554</v>
      </c>
      <c r="G207">
        <v>919</v>
      </c>
      <c r="H207">
        <v>78</v>
      </c>
      <c r="I207">
        <v>620</v>
      </c>
      <c r="J207">
        <v>2244</v>
      </c>
    </row>
    <row r="208" spans="1:10" x14ac:dyDescent="0.35">
      <c r="A208" t="s">
        <v>31</v>
      </c>
      <c r="B208" t="s">
        <v>15</v>
      </c>
      <c r="C208">
        <v>669984</v>
      </c>
      <c r="D208">
        <v>327302</v>
      </c>
      <c r="E208">
        <v>327302</v>
      </c>
      <c r="F208">
        <v>116815</v>
      </c>
      <c r="G208">
        <v>259956</v>
      </c>
      <c r="H208">
        <v>15065</v>
      </c>
      <c r="I208">
        <v>130585</v>
      </c>
      <c r="J208">
        <v>366787</v>
      </c>
    </row>
    <row r="209" spans="1:10" x14ac:dyDescent="0.35">
      <c r="A209" t="s">
        <v>31</v>
      </c>
      <c r="B209" t="s">
        <v>16</v>
      </c>
      <c r="C209">
        <v>1131</v>
      </c>
      <c r="D209">
        <v>520</v>
      </c>
      <c r="E209">
        <v>520</v>
      </c>
      <c r="F209">
        <v>326</v>
      </c>
      <c r="G209">
        <v>552</v>
      </c>
      <c r="H209">
        <v>29</v>
      </c>
      <c r="I209">
        <v>253</v>
      </c>
      <c r="J209">
        <v>735</v>
      </c>
    </row>
    <row r="210" spans="1:10" x14ac:dyDescent="0.35">
      <c r="A210" t="s">
        <v>31</v>
      </c>
      <c r="B210" t="s">
        <v>17</v>
      </c>
      <c r="C210">
        <v>55757</v>
      </c>
      <c r="D210">
        <v>29006</v>
      </c>
      <c r="E210">
        <v>29006</v>
      </c>
      <c r="F210">
        <v>9475</v>
      </c>
      <c r="G210">
        <v>20431</v>
      </c>
      <c r="H210">
        <v>977</v>
      </c>
      <c r="I210">
        <v>10401</v>
      </c>
      <c r="J210">
        <v>28380</v>
      </c>
    </row>
    <row r="211" spans="1:10" x14ac:dyDescent="0.35">
      <c r="A211" t="s">
        <v>31</v>
      </c>
      <c r="B211" t="s">
        <v>18</v>
      </c>
      <c r="C211">
        <v>2150</v>
      </c>
      <c r="D211">
        <v>908</v>
      </c>
      <c r="E211">
        <v>908</v>
      </c>
      <c r="F211">
        <v>566</v>
      </c>
      <c r="G211">
        <v>1229</v>
      </c>
      <c r="H211">
        <v>82</v>
      </c>
      <c r="I211">
        <v>294</v>
      </c>
      <c r="J211">
        <v>1021</v>
      </c>
    </row>
    <row r="212" spans="1:10" x14ac:dyDescent="0.35">
      <c r="A212" t="s">
        <v>32</v>
      </c>
      <c r="B212" t="s">
        <v>4</v>
      </c>
      <c r="C212">
        <v>45985</v>
      </c>
      <c r="D212">
        <v>21342</v>
      </c>
      <c r="E212">
        <v>21342</v>
      </c>
      <c r="F212">
        <v>10247</v>
      </c>
      <c r="G212">
        <v>19609</v>
      </c>
      <c r="H212">
        <v>1072</v>
      </c>
      <c r="I212">
        <v>9403</v>
      </c>
      <c r="J212">
        <v>21902</v>
      </c>
    </row>
    <row r="213" spans="1:10" x14ac:dyDescent="0.35">
      <c r="A213" t="s">
        <v>32</v>
      </c>
      <c r="B213" t="s">
        <v>5</v>
      </c>
      <c r="C213">
        <v>14679</v>
      </c>
      <c r="D213">
        <v>6999</v>
      </c>
      <c r="E213">
        <v>6999</v>
      </c>
      <c r="F213">
        <v>2272</v>
      </c>
      <c r="G213">
        <v>6761</v>
      </c>
      <c r="H213">
        <v>339</v>
      </c>
      <c r="I213">
        <v>3413</v>
      </c>
      <c r="J213">
        <v>8974</v>
      </c>
    </row>
    <row r="214" spans="1:10" x14ac:dyDescent="0.35">
      <c r="A214" t="s">
        <v>32</v>
      </c>
      <c r="B214" t="s">
        <v>6</v>
      </c>
      <c r="C214">
        <v>12962</v>
      </c>
      <c r="D214">
        <v>6463</v>
      </c>
      <c r="E214">
        <v>6463</v>
      </c>
      <c r="F214">
        <v>2955</v>
      </c>
      <c r="G214">
        <v>6144</v>
      </c>
      <c r="H214">
        <v>434</v>
      </c>
      <c r="I214">
        <v>2970</v>
      </c>
      <c r="J214">
        <v>8231</v>
      </c>
    </row>
    <row r="215" spans="1:10" x14ac:dyDescent="0.35">
      <c r="A215" t="s">
        <v>32</v>
      </c>
      <c r="B215" t="s">
        <v>7</v>
      </c>
      <c r="C215">
        <v>48688</v>
      </c>
      <c r="D215">
        <v>22539</v>
      </c>
      <c r="E215">
        <v>22539</v>
      </c>
      <c r="F215">
        <v>9035</v>
      </c>
      <c r="G215">
        <v>19196</v>
      </c>
      <c r="H215">
        <v>1003</v>
      </c>
      <c r="I215">
        <v>10660</v>
      </c>
      <c r="J215">
        <v>24094</v>
      </c>
    </row>
    <row r="216" spans="1:10" x14ac:dyDescent="0.35">
      <c r="A216" t="s">
        <v>32</v>
      </c>
      <c r="B216" t="s">
        <v>8</v>
      </c>
      <c r="C216">
        <v>36892</v>
      </c>
      <c r="D216">
        <v>16979</v>
      </c>
      <c r="E216">
        <v>16979</v>
      </c>
      <c r="F216">
        <v>6583</v>
      </c>
      <c r="G216">
        <v>15191</v>
      </c>
      <c r="H216">
        <v>896</v>
      </c>
      <c r="I216">
        <v>6425</v>
      </c>
      <c r="J216">
        <v>18159</v>
      </c>
    </row>
    <row r="217" spans="1:10" x14ac:dyDescent="0.35">
      <c r="A217" t="s">
        <v>32</v>
      </c>
      <c r="B217" t="s">
        <v>9</v>
      </c>
      <c r="C217">
        <v>71016</v>
      </c>
      <c r="D217">
        <v>36950</v>
      </c>
      <c r="E217">
        <v>36950</v>
      </c>
      <c r="F217">
        <v>10700</v>
      </c>
      <c r="G217">
        <v>25800</v>
      </c>
      <c r="H217">
        <v>1194</v>
      </c>
      <c r="I217">
        <v>14432</v>
      </c>
      <c r="J217">
        <v>41462</v>
      </c>
    </row>
    <row r="218" spans="1:10" x14ac:dyDescent="0.35">
      <c r="A218" t="s">
        <v>32</v>
      </c>
      <c r="B218" t="s">
        <v>10</v>
      </c>
      <c r="C218">
        <v>159413</v>
      </c>
      <c r="D218">
        <v>80165</v>
      </c>
      <c r="E218">
        <v>80165</v>
      </c>
      <c r="F218">
        <v>27310</v>
      </c>
      <c r="G218">
        <v>65493</v>
      </c>
      <c r="H218">
        <v>3848</v>
      </c>
      <c r="I218">
        <v>32803</v>
      </c>
      <c r="J218">
        <v>93219</v>
      </c>
    </row>
    <row r="219" spans="1:10" x14ac:dyDescent="0.35">
      <c r="A219" t="s">
        <v>32</v>
      </c>
      <c r="B219" t="s">
        <v>11</v>
      </c>
      <c r="C219">
        <v>35925</v>
      </c>
      <c r="D219">
        <v>17512</v>
      </c>
      <c r="E219">
        <v>17512</v>
      </c>
      <c r="F219">
        <v>6175</v>
      </c>
      <c r="G219">
        <v>14825</v>
      </c>
      <c r="H219">
        <v>757</v>
      </c>
      <c r="I219">
        <v>6902</v>
      </c>
      <c r="J219">
        <v>19594</v>
      </c>
    </row>
    <row r="220" spans="1:10" x14ac:dyDescent="0.35">
      <c r="A220" t="s">
        <v>32</v>
      </c>
      <c r="B220" t="s">
        <v>12</v>
      </c>
      <c r="C220">
        <v>76787</v>
      </c>
      <c r="D220">
        <v>35970</v>
      </c>
      <c r="E220">
        <v>35970</v>
      </c>
      <c r="F220">
        <v>14265</v>
      </c>
      <c r="G220">
        <v>35823</v>
      </c>
      <c r="H220">
        <v>2055</v>
      </c>
      <c r="I220">
        <v>17926</v>
      </c>
      <c r="J220">
        <v>47235</v>
      </c>
    </row>
    <row r="221" spans="1:10" x14ac:dyDescent="0.35">
      <c r="A221" t="s">
        <v>32</v>
      </c>
      <c r="B221" t="s">
        <v>13</v>
      </c>
      <c r="C221">
        <v>125464</v>
      </c>
      <c r="D221">
        <v>67389</v>
      </c>
      <c r="E221">
        <v>67389</v>
      </c>
      <c r="F221">
        <v>16628</v>
      </c>
      <c r="G221">
        <v>44032</v>
      </c>
      <c r="H221">
        <v>2409</v>
      </c>
      <c r="I221">
        <v>27801</v>
      </c>
      <c r="J221">
        <v>72803</v>
      </c>
    </row>
    <row r="222" spans="1:10" x14ac:dyDescent="0.35">
      <c r="A222" t="s">
        <v>32</v>
      </c>
      <c r="B222" t="s">
        <v>14</v>
      </c>
      <c r="C222">
        <v>2185</v>
      </c>
      <c r="D222">
        <v>1288</v>
      </c>
      <c r="E222">
        <v>1288</v>
      </c>
      <c r="F222">
        <v>417</v>
      </c>
      <c r="G222">
        <v>827</v>
      </c>
      <c r="H222">
        <v>55</v>
      </c>
      <c r="I222">
        <v>708</v>
      </c>
      <c r="J222">
        <v>2480</v>
      </c>
    </row>
    <row r="223" spans="1:10" x14ac:dyDescent="0.35">
      <c r="A223" t="s">
        <v>32</v>
      </c>
      <c r="B223" t="s">
        <v>15</v>
      </c>
      <c r="C223">
        <v>689067</v>
      </c>
      <c r="D223">
        <v>343988</v>
      </c>
      <c r="E223">
        <v>343988</v>
      </c>
      <c r="F223">
        <v>116693</v>
      </c>
      <c r="G223">
        <v>277157</v>
      </c>
      <c r="H223">
        <v>15233</v>
      </c>
      <c r="I223">
        <v>145768</v>
      </c>
      <c r="J223">
        <v>390253</v>
      </c>
    </row>
    <row r="224" spans="1:10" x14ac:dyDescent="0.35">
      <c r="A224" t="s">
        <v>32</v>
      </c>
      <c r="B224" t="s">
        <v>16</v>
      </c>
      <c r="C224">
        <v>1466</v>
      </c>
      <c r="D224">
        <v>483</v>
      </c>
      <c r="E224">
        <v>483</v>
      </c>
      <c r="F224">
        <v>359</v>
      </c>
      <c r="G224">
        <v>890</v>
      </c>
      <c r="H224">
        <v>39</v>
      </c>
      <c r="I224">
        <v>289</v>
      </c>
      <c r="J224">
        <v>864</v>
      </c>
    </row>
    <row r="225" spans="1:10" x14ac:dyDescent="0.35">
      <c r="A225" t="s">
        <v>32</v>
      </c>
      <c r="B225" t="s">
        <v>17</v>
      </c>
      <c r="C225">
        <v>55422</v>
      </c>
      <c r="D225">
        <v>28975</v>
      </c>
      <c r="E225">
        <v>28975</v>
      </c>
      <c r="F225">
        <v>9147</v>
      </c>
      <c r="G225">
        <v>21203</v>
      </c>
      <c r="H225">
        <v>1042</v>
      </c>
      <c r="I225">
        <v>11742</v>
      </c>
      <c r="J225">
        <v>30115</v>
      </c>
    </row>
    <row r="226" spans="1:10" x14ac:dyDescent="0.35">
      <c r="A226" t="s">
        <v>32</v>
      </c>
      <c r="B226" t="s">
        <v>18</v>
      </c>
      <c r="C226">
        <v>2183</v>
      </c>
      <c r="D226">
        <v>934</v>
      </c>
      <c r="E226">
        <v>934</v>
      </c>
      <c r="F226">
        <v>600</v>
      </c>
      <c r="G226">
        <v>1363</v>
      </c>
      <c r="H226">
        <v>90</v>
      </c>
      <c r="I226">
        <v>294</v>
      </c>
      <c r="J226">
        <v>1121</v>
      </c>
    </row>
    <row r="227" spans="1:10" x14ac:dyDescent="0.35">
      <c r="A227" t="s">
        <v>33</v>
      </c>
      <c r="B227" t="s">
        <v>4</v>
      </c>
      <c r="C227">
        <v>44809</v>
      </c>
      <c r="D227">
        <v>23158</v>
      </c>
      <c r="E227">
        <v>20205</v>
      </c>
      <c r="F227">
        <v>8409</v>
      </c>
      <c r="G227">
        <v>18254</v>
      </c>
      <c r="H227">
        <v>908</v>
      </c>
      <c r="I227">
        <v>8859</v>
      </c>
      <c r="J227">
        <v>22279</v>
      </c>
    </row>
    <row r="228" spans="1:10" x14ac:dyDescent="0.35">
      <c r="A228" t="s">
        <v>33</v>
      </c>
      <c r="B228" t="s">
        <v>5</v>
      </c>
      <c r="C228">
        <v>14409</v>
      </c>
      <c r="D228">
        <v>8555</v>
      </c>
      <c r="E228">
        <v>7092</v>
      </c>
      <c r="F228">
        <v>2261</v>
      </c>
      <c r="G228">
        <v>6309</v>
      </c>
      <c r="H228">
        <v>227</v>
      </c>
      <c r="I228">
        <v>3331</v>
      </c>
      <c r="J228">
        <v>8667</v>
      </c>
    </row>
    <row r="229" spans="1:10" x14ac:dyDescent="0.35">
      <c r="A229" t="s">
        <v>33</v>
      </c>
      <c r="B229" t="s">
        <v>6</v>
      </c>
      <c r="C229">
        <v>14192</v>
      </c>
      <c r="D229">
        <v>8604</v>
      </c>
      <c r="E229">
        <v>7267</v>
      </c>
      <c r="F229">
        <v>2891</v>
      </c>
      <c r="G229">
        <v>6063</v>
      </c>
      <c r="H229">
        <v>302</v>
      </c>
      <c r="I229">
        <v>3237</v>
      </c>
      <c r="J229">
        <v>8836</v>
      </c>
    </row>
    <row r="230" spans="1:10" x14ac:dyDescent="0.35">
      <c r="A230" t="s">
        <v>33</v>
      </c>
      <c r="B230" t="s">
        <v>7</v>
      </c>
      <c r="C230">
        <v>46361</v>
      </c>
      <c r="D230">
        <v>24988</v>
      </c>
      <c r="E230">
        <v>21318</v>
      </c>
      <c r="F230">
        <v>8002</v>
      </c>
      <c r="G230">
        <v>18259</v>
      </c>
      <c r="H230">
        <v>873</v>
      </c>
      <c r="I230">
        <v>10015</v>
      </c>
      <c r="J230">
        <v>24910</v>
      </c>
    </row>
    <row r="231" spans="1:10" x14ac:dyDescent="0.35">
      <c r="A231" t="s">
        <v>33</v>
      </c>
      <c r="B231" t="s">
        <v>8</v>
      </c>
      <c r="C231">
        <v>35981</v>
      </c>
      <c r="D231">
        <v>20323</v>
      </c>
      <c r="E231">
        <v>17302</v>
      </c>
      <c r="F231">
        <v>6943</v>
      </c>
      <c r="G231">
        <v>15318</v>
      </c>
      <c r="H231">
        <v>880</v>
      </c>
      <c r="I231">
        <v>6562</v>
      </c>
      <c r="J231">
        <v>19760</v>
      </c>
    </row>
    <row r="232" spans="1:10" x14ac:dyDescent="0.35">
      <c r="A232" t="s">
        <v>33</v>
      </c>
      <c r="B232" t="s">
        <v>9</v>
      </c>
      <c r="C232">
        <v>69532</v>
      </c>
      <c r="D232">
        <v>43922</v>
      </c>
      <c r="E232">
        <v>36695</v>
      </c>
      <c r="F232">
        <v>10295</v>
      </c>
      <c r="G232">
        <v>24862</v>
      </c>
      <c r="H232">
        <v>1209</v>
      </c>
      <c r="I232">
        <v>14023</v>
      </c>
      <c r="J232">
        <v>43305</v>
      </c>
    </row>
    <row r="233" spans="1:10" x14ac:dyDescent="0.35">
      <c r="A233" t="s">
        <v>33</v>
      </c>
      <c r="B233" t="s">
        <v>10</v>
      </c>
      <c r="C233">
        <v>144489</v>
      </c>
      <c r="D233">
        <v>83933</v>
      </c>
      <c r="E233">
        <v>72593</v>
      </c>
      <c r="F233">
        <v>24546</v>
      </c>
      <c r="G233">
        <v>59368</v>
      </c>
      <c r="H233">
        <v>3577</v>
      </c>
      <c r="I233">
        <v>31658</v>
      </c>
      <c r="J233">
        <v>90251</v>
      </c>
    </row>
    <row r="234" spans="1:10" x14ac:dyDescent="0.35">
      <c r="A234" t="s">
        <v>33</v>
      </c>
      <c r="B234" t="s">
        <v>11</v>
      </c>
      <c r="C234">
        <v>33499</v>
      </c>
      <c r="D234">
        <v>19749</v>
      </c>
      <c r="E234">
        <v>16494</v>
      </c>
      <c r="F234">
        <v>5814</v>
      </c>
      <c r="G234">
        <v>14574</v>
      </c>
      <c r="H234">
        <v>798</v>
      </c>
      <c r="I234">
        <v>7426</v>
      </c>
      <c r="J234">
        <v>19087</v>
      </c>
    </row>
    <row r="235" spans="1:10" x14ac:dyDescent="0.35">
      <c r="A235" t="s">
        <v>33</v>
      </c>
      <c r="B235" t="s">
        <v>12</v>
      </c>
      <c r="C235">
        <v>71198</v>
      </c>
      <c r="D235">
        <v>39482</v>
      </c>
      <c r="E235">
        <v>33578</v>
      </c>
      <c r="F235">
        <v>12690</v>
      </c>
      <c r="G235">
        <v>31987</v>
      </c>
      <c r="H235">
        <v>1841</v>
      </c>
      <c r="I235">
        <v>16824</v>
      </c>
      <c r="J235">
        <v>45524</v>
      </c>
    </row>
    <row r="236" spans="1:10" x14ac:dyDescent="0.35">
      <c r="A236" t="s">
        <v>33</v>
      </c>
      <c r="B236" t="s">
        <v>13</v>
      </c>
      <c r="C236">
        <v>116829</v>
      </c>
      <c r="D236">
        <v>72589</v>
      </c>
      <c r="E236">
        <v>61661</v>
      </c>
      <c r="F236">
        <v>15754</v>
      </c>
      <c r="G236">
        <v>41429</v>
      </c>
      <c r="H236">
        <v>2093</v>
      </c>
      <c r="I236">
        <v>26734</v>
      </c>
      <c r="J236">
        <v>71929</v>
      </c>
    </row>
    <row r="237" spans="1:10" x14ac:dyDescent="0.35">
      <c r="A237" t="s">
        <v>33</v>
      </c>
      <c r="B237" t="s">
        <v>14</v>
      </c>
      <c r="C237">
        <v>2108</v>
      </c>
      <c r="D237">
        <v>1295</v>
      </c>
      <c r="E237">
        <v>1213</v>
      </c>
      <c r="F237">
        <v>437</v>
      </c>
      <c r="G237">
        <v>1317</v>
      </c>
      <c r="H237">
        <v>74</v>
      </c>
      <c r="I237">
        <v>731</v>
      </c>
      <c r="J237">
        <v>2540</v>
      </c>
    </row>
    <row r="238" spans="1:10" x14ac:dyDescent="0.35">
      <c r="A238" t="s">
        <v>33</v>
      </c>
      <c r="B238" t="s">
        <v>15</v>
      </c>
      <c r="C238">
        <v>646248</v>
      </c>
      <c r="D238">
        <v>376919</v>
      </c>
      <c r="E238">
        <v>321921</v>
      </c>
      <c r="F238">
        <v>107598</v>
      </c>
      <c r="G238">
        <v>258336</v>
      </c>
      <c r="H238">
        <v>13772</v>
      </c>
      <c r="I238">
        <v>140506</v>
      </c>
      <c r="J238">
        <v>386721</v>
      </c>
    </row>
    <row r="239" spans="1:10" x14ac:dyDescent="0.35">
      <c r="A239" t="s">
        <v>33</v>
      </c>
      <c r="B239" t="s">
        <v>16</v>
      </c>
      <c r="C239">
        <v>1519</v>
      </c>
      <c r="D239">
        <v>431</v>
      </c>
      <c r="E239">
        <v>385</v>
      </c>
      <c r="F239">
        <v>320</v>
      </c>
      <c r="G239">
        <v>652</v>
      </c>
      <c r="H239">
        <v>32</v>
      </c>
      <c r="I239">
        <v>245</v>
      </c>
      <c r="J239">
        <v>700</v>
      </c>
    </row>
    <row r="240" spans="1:10" x14ac:dyDescent="0.35">
      <c r="A240" t="s">
        <v>33</v>
      </c>
      <c r="B240" t="s">
        <v>17</v>
      </c>
      <c r="C240">
        <v>49357</v>
      </c>
      <c r="D240">
        <v>29038</v>
      </c>
      <c r="E240">
        <v>25295</v>
      </c>
      <c r="F240">
        <v>8688</v>
      </c>
      <c r="G240">
        <v>18767</v>
      </c>
      <c r="H240">
        <v>870</v>
      </c>
      <c r="I240">
        <v>10550</v>
      </c>
      <c r="J240">
        <v>27790</v>
      </c>
    </row>
    <row r="241" spans="1:10" x14ac:dyDescent="0.35">
      <c r="A241" t="s">
        <v>33</v>
      </c>
      <c r="B241" t="s">
        <v>18</v>
      </c>
      <c r="C241">
        <v>1965</v>
      </c>
      <c r="D241">
        <v>852</v>
      </c>
      <c r="E241">
        <v>823</v>
      </c>
      <c r="F241">
        <v>548</v>
      </c>
      <c r="G241">
        <v>1177</v>
      </c>
      <c r="H241">
        <v>88</v>
      </c>
      <c r="I241">
        <v>311</v>
      </c>
      <c r="J241">
        <v>1143</v>
      </c>
    </row>
    <row r="242" spans="1:10" x14ac:dyDescent="0.35">
      <c r="A242" t="s">
        <v>34</v>
      </c>
      <c r="B242" t="s">
        <v>4</v>
      </c>
      <c r="C242">
        <v>65178</v>
      </c>
      <c r="D242">
        <v>44654</v>
      </c>
      <c r="E242">
        <v>35130</v>
      </c>
      <c r="F242">
        <v>13620</v>
      </c>
      <c r="G242">
        <v>33133</v>
      </c>
      <c r="H242">
        <v>1596</v>
      </c>
      <c r="I242">
        <v>19578</v>
      </c>
      <c r="J242">
        <v>42979</v>
      </c>
    </row>
    <row r="243" spans="1:10" x14ac:dyDescent="0.35">
      <c r="A243" t="s">
        <v>34</v>
      </c>
      <c r="B243" t="s">
        <v>5</v>
      </c>
      <c r="C243">
        <v>17696</v>
      </c>
      <c r="D243">
        <v>12457</v>
      </c>
      <c r="E243">
        <v>9475</v>
      </c>
      <c r="F243">
        <v>2631</v>
      </c>
      <c r="G243">
        <v>8661</v>
      </c>
      <c r="H243">
        <v>343</v>
      </c>
      <c r="I243">
        <v>5791</v>
      </c>
      <c r="J243">
        <v>11051</v>
      </c>
    </row>
    <row r="244" spans="1:10" x14ac:dyDescent="0.35">
      <c r="A244" t="s">
        <v>34</v>
      </c>
      <c r="B244" t="s">
        <v>6</v>
      </c>
      <c r="C244">
        <v>20560</v>
      </c>
      <c r="D244">
        <v>14473</v>
      </c>
      <c r="E244">
        <v>11281</v>
      </c>
      <c r="F244">
        <v>4308</v>
      </c>
      <c r="G244">
        <v>9842</v>
      </c>
      <c r="H244">
        <v>511</v>
      </c>
      <c r="I244">
        <v>5521</v>
      </c>
      <c r="J244">
        <v>15401</v>
      </c>
    </row>
    <row r="245" spans="1:10" x14ac:dyDescent="0.35">
      <c r="A245" t="s">
        <v>34</v>
      </c>
      <c r="B245" t="s">
        <v>7</v>
      </c>
      <c r="C245">
        <v>64615</v>
      </c>
      <c r="D245">
        <v>43498</v>
      </c>
      <c r="E245">
        <v>33312</v>
      </c>
      <c r="F245">
        <v>10500</v>
      </c>
      <c r="G245">
        <v>29009</v>
      </c>
      <c r="H245">
        <v>1339</v>
      </c>
      <c r="I245">
        <v>18905</v>
      </c>
      <c r="J245">
        <v>42037</v>
      </c>
    </row>
    <row r="246" spans="1:10" x14ac:dyDescent="0.35">
      <c r="A246" t="s">
        <v>34</v>
      </c>
      <c r="B246" t="s">
        <v>8</v>
      </c>
      <c r="C246">
        <v>59730</v>
      </c>
      <c r="D246">
        <v>42587</v>
      </c>
      <c r="E246">
        <v>32560</v>
      </c>
      <c r="F246">
        <v>9442</v>
      </c>
      <c r="G246">
        <v>28877</v>
      </c>
      <c r="H246">
        <v>1522</v>
      </c>
      <c r="I246">
        <v>16660</v>
      </c>
      <c r="J246">
        <v>36960</v>
      </c>
    </row>
    <row r="247" spans="1:10" x14ac:dyDescent="0.35">
      <c r="A247" t="s">
        <v>34</v>
      </c>
      <c r="B247" t="s">
        <v>9</v>
      </c>
      <c r="C247">
        <v>103961</v>
      </c>
      <c r="D247">
        <v>77502</v>
      </c>
      <c r="E247">
        <v>57204</v>
      </c>
      <c r="F247">
        <v>14211</v>
      </c>
      <c r="G247">
        <v>39837</v>
      </c>
      <c r="H247">
        <v>1838</v>
      </c>
      <c r="I247">
        <v>29495</v>
      </c>
      <c r="J247">
        <v>69667</v>
      </c>
    </row>
    <row r="248" spans="1:10" x14ac:dyDescent="0.35">
      <c r="A248" t="s">
        <v>34</v>
      </c>
      <c r="B248" t="s">
        <v>10</v>
      </c>
      <c r="C248">
        <v>235474</v>
      </c>
      <c r="D248">
        <v>172217</v>
      </c>
      <c r="E248">
        <v>133192</v>
      </c>
      <c r="F248">
        <v>40043</v>
      </c>
      <c r="G248">
        <v>117078</v>
      </c>
      <c r="H248">
        <v>6727</v>
      </c>
      <c r="I248">
        <v>72943</v>
      </c>
      <c r="J248">
        <v>176285</v>
      </c>
    </row>
    <row r="249" spans="1:10" x14ac:dyDescent="0.35">
      <c r="A249" t="s">
        <v>34</v>
      </c>
      <c r="B249" t="s">
        <v>11</v>
      </c>
      <c r="C249">
        <v>44037</v>
      </c>
      <c r="D249">
        <v>31321</v>
      </c>
      <c r="E249">
        <v>22861</v>
      </c>
      <c r="F249">
        <v>7278</v>
      </c>
      <c r="G249">
        <v>20338</v>
      </c>
      <c r="H249">
        <v>912</v>
      </c>
      <c r="I249">
        <v>13278</v>
      </c>
      <c r="J249">
        <v>26502</v>
      </c>
    </row>
    <row r="250" spans="1:10" x14ac:dyDescent="0.35">
      <c r="A250" t="s">
        <v>34</v>
      </c>
      <c r="B250" t="s">
        <v>12</v>
      </c>
      <c r="C250">
        <v>116856</v>
      </c>
      <c r="D250">
        <v>82540</v>
      </c>
      <c r="E250">
        <v>62302</v>
      </c>
      <c r="F250">
        <v>21285</v>
      </c>
      <c r="G250">
        <v>63035</v>
      </c>
      <c r="H250">
        <v>3673</v>
      </c>
      <c r="I250">
        <v>37209</v>
      </c>
      <c r="J250">
        <v>91381</v>
      </c>
    </row>
    <row r="251" spans="1:10" x14ac:dyDescent="0.35">
      <c r="A251" t="s">
        <v>34</v>
      </c>
      <c r="B251" t="s">
        <v>13</v>
      </c>
      <c r="C251">
        <v>170217</v>
      </c>
      <c r="D251">
        <v>128465</v>
      </c>
      <c r="E251">
        <v>98008</v>
      </c>
      <c r="F251">
        <v>21637</v>
      </c>
      <c r="G251">
        <v>68609</v>
      </c>
      <c r="H251">
        <v>3651</v>
      </c>
      <c r="I251">
        <v>58594</v>
      </c>
      <c r="J251">
        <v>120607</v>
      </c>
    </row>
    <row r="252" spans="1:10" x14ac:dyDescent="0.35">
      <c r="A252" t="s">
        <v>34</v>
      </c>
      <c r="B252" t="s">
        <v>14</v>
      </c>
      <c r="C252">
        <v>2027</v>
      </c>
      <c r="D252">
        <v>1319</v>
      </c>
      <c r="E252">
        <v>1061</v>
      </c>
      <c r="F252">
        <v>730</v>
      </c>
      <c r="G252">
        <v>1415</v>
      </c>
      <c r="H252">
        <v>78</v>
      </c>
      <c r="I252">
        <v>786</v>
      </c>
      <c r="J252">
        <v>2425</v>
      </c>
    </row>
    <row r="253" spans="1:10" x14ac:dyDescent="0.35">
      <c r="A253" t="s">
        <v>34</v>
      </c>
      <c r="B253" t="s">
        <v>15</v>
      </c>
      <c r="C253">
        <v>989799</v>
      </c>
      <c r="D253">
        <v>715128</v>
      </c>
      <c r="E253">
        <v>546057</v>
      </c>
      <c r="F253">
        <v>159746</v>
      </c>
      <c r="G253">
        <v>457480</v>
      </c>
      <c r="H253">
        <v>23818</v>
      </c>
      <c r="I253">
        <v>303447</v>
      </c>
      <c r="J253">
        <v>695290</v>
      </c>
    </row>
    <row r="254" spans="1:10" x14ac:dyDescent="0.35">
      <c r="A254" t="s">
        <v>34</v>
      </c>
      <c r="B254" t="s">
        <v>16</v>
      </c>
      <c r="C254">
        <v>2495</v>
      </c>
      <c r="D254">
        <v>1068</v>
      </c>
      <c r="E254">
        <v>821</v>
      </c>
      <c r="F254">
        <v>435</v>
      </c>
      <c r="G254">
        <v>1164</v>
      </c>
      <c r="H254">
        <v>50</v>
      </c>
      <c r="I254">
        <v>486</v>
      </c>
      <c r="J254">
        <v>1211</v>
      </c>
    </row>
    <row r="255" spans="1:10" x14ac:dyDescent="0.35">
      <c r="A255" t="s">
        <v>34</v>
      </c>
      <c r="B255" t="s">
        <v>17</v>
      </c>
      <c r="C255">
        <v>84527</v>
      </c>
      <c r="D255">
        <v>61709</v>
      </c>
      <c r="E255">
        <v>47728</v>
      </c>
      <c r="F255">
        <v>13058</v>
      </c>
      <c r="G255">
        <v>35062</v>
      </c>
      <c r="H255">
        <v>1502</v>
      </c>
      <c r="I255">
        <v>23568</v>
      </c>
      <c r="J255">
        <v>57351</v>
      </c>
    </row>
    <row r="256" spans="1:10" x14ac:dyDescent="0.35">
      <c r="A256" t="s">
        <v>34</v>
      </c>
      <c r="B256" t="s">
        <v>18</v>
      </c>
      <c r="C256">
        <v>2426</v>
      </c>
      <c r="D256">
        <v>1318</v>
      </c>
      <c r="E256">
        <v>1122</v>
      </c>
      <c r="F256">
        <v>568</v>
      </c>
      <c r="G256">
        <v>1420</v>
      </c>
      <c r="H256">
        <v>76</v>
      </c>
      <c r="I256">
        <v>633</v>
      </c>
      <c r="J256">
        <v>1433</v>
      </c>
    </row>
    <row r="257" spans="1:10" x14ac:dyDescent="0.35">
      <c r="A257" t="s">
        <v>35</v>
      </c>
      <c r="B257" t="s">
        <v>4</v>
      </c>
      <c r="C257">
        <v>61743</v>
      </c>
      <c r="D257">
        <v>44241</v>
      </c>
      <c r="E257">
        <v>34268</v>
      </c>
      <c r="F257">
        <v>11448</v>
      </c>
      <c r="G257">
        <v>31306</v>
      </c>
      <c r="H257">
        <v>1498</v>
      </c>
      <c r="I257">
        <v>20712</v>
      </c>
      <c r="J257">
        <v>42840</v>
      </c>
    </row>
    <row r="258" spans="1:10" x14ac:dyDescent="0.35">
      <c r="A258" t="s">
        <v>35</v>
      </c>
      <c r="B258" t="s">
        <v>5</v>
      </c>
      <c r="C258">
        <v>16674</v>
      </c>
      <c r="D258">
        <v>11906</v>
      </c>
      <c r="E258">
        <v>9174</v>
      </c>
      <c r="F258">
        <v>2300</v>
      </c>
      <c r="G258">
        <v>7870</v>
      </c>
      <c r="H258">
        <v>301</v>
      </c>
      <c r="I258">
        <v>5879</v>
      </c>
      <c r="J258">
        <v>9652</v>
      </c>
    </row>
    <row r="259" spans="1:10" x14ac:dyDescent="0.35">
      <c r="A259" t="s">
        <v>35</v>
      </c>
      <c r="B259" t="s">
        <v>6</v>
      </c>
      <c r="C259">
        <v>16268</v>
      </c>
      <c r="D259">
        <v>10971</v>
      </c>
      <c r="E259">
        <v>8228</v>
      </c>
      <c r="F259">
        <v>3452</v>
      </c>
      <c r="G259">
        <v>7700</v>
      </c>
      <c r="H259">
        <v>343</v>
      </c>
      <c r="I259">
        <v>4856</v>
      </c>
      <c r="J259">
        <v>10900</v>
      </c>
    </row>
    <row r="260" spans="1:10" x14ac:dyDescent="0.35">
      <c r="A260" t="s">
        <v>35</v>
      </c>
      <c r="B260" t="s">
        <v>7</v>
      </c>
      <c r="C260">
        <v>58956</v>
      </c>
      <c r="D260">
        <v>39674</v>
      </c>
      <c r="E260">
        <v>30220</v>
      </c>
      <c r="F260">
        <v>9982</v>
      </c>
      <c r="G260">
        <v>25479</v>
      </c>
      <c r="H260">
        <v>1110</v>
      </c>
      <c r="I260">
        <v>17791</v>
      </c>
      <c r="J260">
        <v>36569</v>
      </c>
    </row>
    <row r="261" spans="1:10" x14ac:dyDescent="0.35">
      <c r="A261" t="s">
        <v>35</v>
      </c>
      <c r="B261" t="s">
        <v>8</v>
      </c>
      <c r="C261">
        <v>56852</v>
      </c>
      <c r="D261">
        <v>41158</v>
      </c>
      <c r="E261">
        <v>31748</v>
      </c>
      <c r="F261">
        <v>9106</v>
      </c>
      <c r="G261">
        <v>27890</v>
      </c>
      <c r="H261">
        <v>1370</v>
      </c>
      <c r="I261">
        <v>17188</v>
      </c>
      <c r="J261">
        <v>35329</v>
      </c>
    </row>
    <row r="262" spans="1:10" x14ac:dyDescent="0.35">
      <c r="A262" t="s">
        <v>35</v>
      </c>
      <c r="B262" t="s">
        <v>9</v>
      </c>
      <c r="C262">
        <v>93389</v>
      </c>
      <c r="D262">
        <v>68117</v>
      </c>
      <c r="E262">
        <v>49611</v>
      </c>
      <c r="F262">
        <v>12211</v>
      </c>
      <c r="G262">
        <v>34332</v>
      </c>
      <c r="H262">
        <v>1609</v>
      </c>
      <c r="I262">
        <v>27947</v>
      </c>
      <c r="J262">
        <v>56135</v>
      </c>
    </row>
    <row r="263" spans="1:10" x14ac:dyDescent="0.35">
      <c r="A263" t="s">
        <v>35</v>
      </c>
      <c r="B263" t="s">
        <v>10</v>
      </c>
      <c r="C263">
        <v>207749</v>
      </c>
      <c r="D263">
        <v>152174</v>
      </c>
      <c r="E263">
        <v>116798</v>
      </c>
      <c r="F263">
        <v>33677</v>
      </c>
      <c r="G263">
        <v>105780</v>
      </c>
      <c r="H263">
        <v>5715</v>
      </c>
      <c r="I263">
        <v>72000</v>
      </c>
      <c r="J263">
        <v>147311</v>
      </c>
    </row>
    <row r="264" spans="1:10" x14ac:dyDescent="0.35">
      <c r="A264" t="s">
        <v>35</v>
      </c>
      <c r="B264" t="s">
        <v>11</v>
      </c>
      <c r="C264">
        <v>42609</v>
      </c>
      <c r="D264">
        <v>30417</v>
      </c>
      <c r="E264">
        <v>21907</v>
      </c>
      <c r="F264">
        <v>7053</v>
      </c>
      <c r="G264">
        <v>20185</v>
      </c>
      <c r="H264">
        <v>902</v>
      </c>
      <c r="I264">
        <v>13625</v>
      </c>
      <c r="J264">
        <v>26051</v>
      </c>
    </row>
    <row r="265" spans="1:10" x14ac:dyDescent="0.35">
      <c r="A265" t="s">
        <v>35</v>
      </c>
      <c r="B265" t="s">
        <v>12</v>
      </c>
      <c r="C265">
        <v>104322</v>
      </c>
      <c r="D265">
        <v>74091</v>
      </c>
      <c r="E265">
        <v>56000</v>
      </c>
      <c r="F265">
        <v>18084</v>
      </c>
      <c r="G265">
        <v>58185</v>
      </c>
      <c r="H265">
        <v>2973</v>
      </c>
      <c r="I265">
        <v>37057</v>
      </c>
      <c r="J265">
        <v>79372</v>
      </c>
    </row>
    <row r="266" spans="1:10" x14ac:dyDescent="0.35">
      <c r="A266" t="s">
        <v>35</v>
      </c>
      <c r="B266" t="s">
        <v>13</v>
      </c>
      <c r="C266">
        <v>153321</v>
      </c>
      <c r="D266">
        <v>115810</v>
      </c>
      <c r="E266">
        <v>87528</v>
      </c>
      <c r="F266">
        <v>18133</v>
      </c>
      <c r="G266">
        <v>58608</v>
      </c>
      <c r="H266">
        <v>2839</v>
      </c>
      <c r="I266">
        <v>56836</v>
      </c>
      <c r="J266">
        <v>102093</v>
      </c>
    </row>
    <row r="267" spans="1:10" x14ac:dyDescent="0.35">
      <c r="A267" t="s">
        <v>35</v>
      </c>
      <c r="B267" t="s">
        <v>14</v>
      </c>
      <c r="C267">
        <v>1771</v>
      </c>
      <c r="D267">
        <v>1222</v>
      </c>
      <c r="E267">
        <v>887</v>
      </c>
      <c r="F267">
        <v>460</v>
      </c>
      <c r="G267">
        <v>965</v>
      </c>
      <c r="H267">
        <v>50</v>
      </c>
      <c r="I267">
        <v>622</v>
      </c>
      <c r="J267">
        <v>1931</v>
      </c>
    </row>
    <row r="268" spans="1:10" x14ac:dyDescent="0.35">
      <c r="A268" t="s">
        <v>35</v>
      </c>
      <c r="B268" t="s">
        <v>15</v>
      </c>
      <c r="C268">
        <v>894904</v>
      </c>
      <c r="D268">
        <v>648607</v>
      </c>
      <c r="E268">
        <v>492065</v>
      </c>
      <c r="F268">
        <v>138351</v>
      </c>
      <c r="G268">
        <v>413351</v>
      </c>
      <c r="H268">
        <v>20062</v>
      </c>
      <c r="I268">
        <v>299791</v>
      </c>
      <c r="J268">
        <v>599824</v>
      </c>
    </row>
    <row r="269" spans="1:10" x14ac:dyDescent="0.35">
      <c r="A269" t="s">
        <v>35</v>
      </c>
      <c r="B269" t="s">
        <v>16</v>
      </c>
      <c r="C269">
        <v>2266</v>
      </c>
      <c r="D269">
        <v>1020</v>
      </c>
      <c r="E269">
        <v>745</v>
      </c>
      <c r="F269">
        <v>336</v>
      </c>
      <c r="G269">
        <v>967</v>
      </c>
      <c r="H269">
        <v>47</v>
      </c>
      <c r="I269">
        <v>497</v>
      </c>
      <c r="J269">
        <v>1196</v>
      </c>
    </row>
    <row r="270" spans="1:10" x14ac:dyDescent="0.35">
      <c r="A270" t="s">
        <v>35</v>
      </c>
      <c r="B270" t="s">
        <v>17</v>
      </c>
      <c r="C270">
        <v>76397</v>
      </c>
      <c r="D270">
        <v>56321</v>
      </c>
      <c r="E270">
        <v>43707</v>
      </c>
      <c r="F270">
        <v>11437</v>
      </c>
      <c r="G270">
        <v>32408</v>
      </c>
      <c r="H270">
        <v>1227</v>
      </c>
      <c r="I270">
        <v>23929</v>
      </c>
      <c r="J270">
        <v>48691</v>
      </c>
    </row>
    <row r="271" spans="1:10" x14ac:dyDescent="0.35">
      <c r="A271" t="s">
        <v>35</v>
      </c>
      <c r="B271" t="s">
        <v>18</v>
      </c>
      <c r="C271">
        <v>2587</v>
      </c>
      <c r="D271">
        <v>1485</v>
      </c>
      <c r="E271">
        <v>1244</v>
      </c>
      <c r="F271">
        <v>672</v>
      </c>
      <c r="G271">
        <v>1676</v>
      </c>
      <c r="H271">
        <v>78</v>
      </c>
      <c r="I271">
        <v>852</v>
      </c>
      <c r="J271">
        <v>1754</v>
      </c>
    </row>
    <row r="272" spans="1:10" x14ac:dyDescent="0.35">
      <c r="A272" t="s">
        <v>36</v>
      </c>
      <c r="B272" t="s">
        <v>4</v>
      </c>
      <c r="C272">
        <v>66145</v>
      </c>
      <c r="D272">
        <v>48450</v>
      </c>
      <c r="E272">
        <v>38362</v>
      </c>
      <c r="F272">
        <v>12743</v>
      </c>
      <c r="G272">
        <v>32348</v>
      </c>
      <c r="H272">
        <v>1466</v>
      </c>
      <c r="I272">
        <v>23537</v>
      </c>
      <c r="J272">
        <v>42624</v>
      </c>
    </row>
    <row r="273" spans="1:10" x14ac:dyDescent="0.35">
      <c r="A273" t="s">
        <v>36</v>
      </c>
      <c r="B273" t="s">
        <v>5</v>
      </c>
      <c r="C273">
        <v>20987</v>
      </c>
      <c r="D273">
        <v>15600</v>
      </c>
      <c r="E273">
        <v>12190</v>
      </c>
      <c r="F273">
        <v>2514</v>
      </c>
      <c r="G273">
        <v>9182</v>
      </c>
      <c r="H273">
        <v>295</v>
      </c>
      <c r="I273">
        <v>7909</v>
      </c>
      <c r="J273">
        <v>14371</v>
      </c>
    </row>
    <row r="274" spans="1:10" x14ac:dyDescent="0.35">
      <c r="A274" t="s">
        <v>36</v>
      </c>
      <c r="B274" t="s">
        <v>6</v>
      </c>
      <c r="C274">
        <v>15781</v>
      </c>
      <c r="D274">
        <v>11304</v>
      </c>
      <c r="E274">
        <v>8427</v>
      </c>
      <c r="F274">
        <v>3226</v>
      </c>
      <c r="G274">
        <v>7265</v>
      </c>
      <c r="H274">
        <v>320</v>
      </c>
      <c r="I274">
        <v>4709</v>
      </c>
      <c r="J274">
        <v>9343</v>
      </c>
    </row>
    <row r="275" spans="1:10" x14ac:dyDescent="0.35">
      <c r="A275" t="s">
        <v>36</v>
      </c>
      <c r="B275" t="s">
        <v>7</v>
      </c>
      <c r="C275">
        <v>58663</v>
      </c>
      <c r="D275">
        <v>40072</v>
      </c>
      <c r="E275">
        <v>30713</v>
      </c>
      <c r="F275">
        <v>9601</v>
      </c>
      <c r="G275">
        <v>24791</v>
      </c>
      <c r="H275">
        <v>997</v>
      </c>
      <c r="I275">
        <v>18898</v>
      </c>
      <c r="J275">
        <v>32721</v>
      </c>
    </row>
    <row r="276" spans="1:10" x14ac:dyDescent="0.35">
      <c r="A276" t="s">
        <v>36</v>
      </c>
      <c r="B276" t="s">
        <v>8</v>
      </c>
      <c r="C276">
        <v>56415</v>
      </c>
      <c r="D276">
        <v>41610</v>
      </c>
      <c r="E276">
        <v>32094</v>
      </c>
      <c r="F276">
        <v>8091</v>
      </c>
      <c r="G276">
        <v>26189</v>
      </c>
      <c r="H276">
        <v>1168</v>
      </c>
      <c r="I276">
        <v>17530</v>
      </c>
      <c r="J276">
        <v>31240</v>
      </c>
    </row>
    <row r="277" spans="1:10" x14ac:dyDescent="0.35">
      <c r="A277" t="s">
        <v>36</v>
      </c>
      <c r="B277" t="s">
        <v>9</v>
      </c>
      <c r="C277">
        <v>90489</v>
      </c>
      <c r="D277">
        <v>66749</v>
      </c>
      <c r="E277">
        <v>48539</v>
      </c>
      <c r="F277">
        <v>12334</v>
      </c>
      <c r="G277">
        <v>34843</v>
      </c>
      <c r="H277">
        <v>1539</v>
      </c>
      <c r="I277">
        <v>28771</v>
      </c>
      <c r="J277">
        <v>50115</v>
      </c>
    </row>
    <row r="278" spans="1:10" x14ac:dyDescent="0.35">
      <c r="A278" t="s">
        <v>36</v>
      </c>
      <c r="B278" t="s">
        <v>10</v>
      </c>
      <c r="C278">
        <v>214416</v>
      </c>
      <c r="D278">
        <v>160435</v>
      </c>
      <c r="E278">
        <v>123707</v>
      </c>
      <c r="F278">
        <v>34260</v>
      </c>
      <c r="G278">
        <v>103473</v>
      </c>
      <c r="H278">
        <v>5517</v>
      </c>
      <c r="I278">
        <v>75959</v>
      </c>
      <c r="J278">
        <v>138208</v>
      </c>
    </row>
    <row r="279" spans="1:10" x14ac:dyDescent="0.35">
      <c r="A279" t="s">
        <v>36</v>
      </c>
      <c r="B279" t="s">
        <v>11</v>
      </c>
      <c r="C279">
        <v>41326</v>
      </c>
      <c r="D279">
        <v>29651</v>
      </c>
      <c r="E279">
        <v>21513</v>
      </c>
      <c r="F279">
        <v>6837</v>
      </c>
      <c r="G279">
        <v>19388</v>
      </c>
      <c r="H279">
        <v>885</v>
      </c>
      <c r="I279">
        <v>13462</v>
      </c>
      <c r="J279">
        <v>24605</v>
      </c>
    </row>
    <row r="280" spans="1:10" x14ac:dyDescent="0.35">
      <c r="A280" t="s">
        <v>36</v>
      </c>
      <c r="B280" t="s">
        <v>12</v>
      </c>
      <c r="C280">
        <v>110405</v>
      </c>
      <c r="D280">
        <v>80997</v>
      </c>
      <c r="E280">
        <v>61904</v>
      </c>
      <c r="F280">
        <v>18536</v>
      </c>
      <c r="G280">
        <v>61264</v>
      </c>
      <c r="H280">
        <v>2887</v>
      </c>
      <c r="I280">
        <v>40967</v>
      </c>
      <c r="J280">
        <v>78203</v>
      </c>
    </row>
    <row r="281" spans="1:10" x14ac:dyDescent="0.35">
      <c r="A281" t="s">
        <v>36</v>
      </c>
      <c r="B281" t="s">
        <v>13</v>
      </c>
      <c r="C281">
        <v>163960</v>
      </c>
      <c r="D281">
        <v>125673</v>
      </c>
      <c r="E281">
        <v>94966</v>
      </c>
      <c r="F281">
        <v>19494</v>
      </c>
      <c r="G281">
        <v>62753</v>
      </c>
      <c r="H281">
        <v>3080</v>
      </c>
      <c r="I281">
        <v>63206</v>
      </c>
      <c r="J281">
        <v>99098</v>
      </c>
    </row>
    <row r="282" spans="1:10" x14ac:dyDescent="0.35">
      <c r="A282" t="s">
        <v>36</v>
      </c>
      <c r="B282" t="s">
        <v>14</v>
      </c>
      <c r="C282">
        <v>1730</v>
      </c>
      <c r="D282">
        <v>1210</v>
      </c>
      <c r="E282">
        <v>944</v>
      </c>
      <c r="F282">
        <v>409</v>
      </c>
      <c r="G282">
        <v>1099</v>
      </c>
      <c r="H282">
        <v>62</v>
      </c>
      <c r="I282">
        <v>699</v>
      </c>
      <c r="J282">
        <v>1884</v>
      </c>
    </row>
    <row r="283" spans="1:10" x14ac:dyDescent="0.35">
      <c r="A283" t="s">
        <v>36</v>
      </c>
      <c r="B283" t="s">
        <v>15</v>
      </c>
      <c r="C283">
        <v>920299</v>
      </c>
      <c r="D283">
        <v>680769</v>
      </c>
      <c r="E283">
        <v>519702</v>
      </c>
      <c r="F283">
        <v>139800</v>
      </c>
      <c r="G283">
        <v>416829</v>
      </c>
      <c r="H283">
        <v>19498</v>
      </c>
      <c r="I283">
        <v>321902</v>
      </c>
      <c r="J283">
        <v>569761</v>
      </c>
    </row>
    <row r="284" spans="1:10" x14ac:dyDescent="0.35">
      <c r="A284" t="s">
        <v>36</v>
      </c>
      <c r="B284" t="s">
        <v>16</v>
      </c>
      <c r="C284">
        <v>2058</v>
      </c>
      <c r="D284">
        <v>1176</v>
      </c>
      <c r="E284">
        <v>896</v>
      </c>
      <c r="F284">
        <v>298</v>
      </c>
      <c r="G284">
        <v>782</v>
      </c>
      <c r="H284">
        <v>28</v>
      </c>
      <c r="I284">
        <v>523</v>
      </c>
      <c r="J284">
        <v>1094</v>
      </c>
    </row>
    <row r="285" spans="1:10" x14ac:dyDescent="0.35">
      <c r="A285" t="s">
        <v>36</v>
      </c>
      <c r="B285" t="s">
        <v>17</v>
      </c>
      <c r="C285">
        <v>74933</v>
      </c>
      <c r="D285">
        <v>55964</v>
      </c>
      <c r="E285">
        <v>43936</v>
      </c>
      <c r="F285">
        <v>10715</v>
      </c>
      <c r="G285">
        <v>31433</v>
      </c>
      <c r="H285">
        <v>1184</v>
      </c>
      <c r="I285">
        <v>24604</v>
      </c>
      <c r="J285">
        <v>44379</v>
      </c>
    </row>
    <row r="286" spans="1:10" x14ac:dyDescent="0.35">
      <c r="A286" t="s">
        <v>36</v>
      </c>
      <c r="B286" t="s">
        <v>18</v>
      </c>
      <c r="C286">
        <v>2991</v>
      </c>
      <c r="D286">
        <v>1878</v>
      </c>
      <c r="E286">
        <v>1511</v>
      </c>
      <c r="F286">
        <v>742</v>
      </c>
      <c r="G286">
        <v>2019</v>
      </c>
      <c r="H286">
        <v>70</v>
      </c>
      <c r="I286">
        <v>1128</v>
      </c>
      <c r="J286">
        <v>1876</v>
      </c>
    </row>
    <row r="287" spans="1:10" x14ac:dyDescent="0.35">
      <c r="A287" t="s">
        <v>37</v>
      </c>
      <c r="B287" t="s">
        <v>4</v>
      </c>
      <c r="C287">
        <v>68986</v>
      </c>
      <c r="D287">
        <v>52192</v>
      </c>
      <c r="E287">
        <v>41160</v>
      </c>
      <c r="F287">
        <v>12488</v>
      </c>
      <c r="G287">
        <v>31799</v>
      </c>
      <c r="H287">
        <v>1523</v>
      </c>
      <c r="I287">
        <v>25118</v>
      </c>
      <c r="J287">
        <v>41465</v>
      </c>
    </row>
    <row r="288" spans="1:10" x14ac:dyDescent="0.35">
      <c r="A288" t="s">
        <v>37</v>
      </c>
      <c r="B288" t="s">
        <v>5</v>
      </c>
      <c r="C288">
        <v>18670</v>
      </c>
      <c r="D288">
        <v>13960</v>
      </c>
      <c r="E288">
        <v>10563</v>
      </c>
      <c r="F288">
        <v>2588</v>
      </c>
      <c r="G288">
        <v>7851</v>
      </c>
      <c r="H288">
        <v>310</v>
      </c>
      <c r="I288">
        <v>7301</v>
      </c>
      <c r="J288">
        <v>11448</v>
      </c>
    </row>
    <row r="289" spans="1:10" x14ac:dyDescent="0.35">
      <c r="A289" t="s">
        <v>37</v>
      </c>
      <c r="B289" t="s">
        <v>6</v>
      </c>
      <c r="C289">
        <v>16621</v>
      </c>
      <c r="D289">
        <v>12278</v>
      </c>
      <c r="E289">
        <v>8614</v>
      </c>
      <c r="F289">
        <v>3408</v>
      </c>
      <c r="G289">
        <v>8602</v>
      </c>
      <c r="H289">
        <v>381</v>
      </c>
      <c r="I289">
        <v>4950</v>
      </c>
      <c r="J289">
        <v>10382</v>
      </c>
    </row>
    <row r="290" spans="1:10" x14ac:dyDescent="0.35">
      <c r="A290" t="s">
        <v>37</v>
      </c>
      <c r="B290" t="s">
        <v>7</v>
      </c>
      <c r="C290">
        <v>64886</v>
      </c>
      <c r="D290">
        <v>46189</v>
      </c>
      <c r="E290">
        <v>35275</v>
      </c>
      <c r="F290">
        <v>9598</v>
      </c>
      <c r="G290">
        <v>25454</v>
      </c>
      <c r="H290">
        <v>1075</v>
      </c>
      <c r="I290">
        <v>21611</v>
      </c>
      <c r="J290">
        <v>35121</v>
      </c>
    </row>
    <row r="291" spans="1:10" x14ac:dyDescent="0.35">
      <c r="A291" t="s">
        <v>37</v>
      </c>
      <c r="B291" t="s">
        <v>8</v>
      </c>
      <c r="C291">
        <v>61472</v>
      </c>
      <c r="D291">
        <v>46232</v>
      </c>
      <c r="E291">
        <v>35673</v>
      </c>
      <c r="F291">
        <v>8010</v>
      </c>
      <c r="G291">
        <v>24499</v>
      </c>
      <c r="H291">
        <v>1230</v>
      </c>
      <c r="I291">
        <v>19484</v>
      </c>
      <c r="J291">
        <v>31722</v>
      </c>
    </row>
    <row r="292" spans="1:10" x14ac:dyDescent="0.35">
      <c r="A292" t="s">
        <v>37</v>
      </c>
      <c r="B292" t="s">
        <v>9</v>
      </c>
      <c r="C292">
        <v>100852</v>
      </c>
      <c r="D292">
        <v>77393</v>
      </c>
      <c r="E292">
        <v>56017</v>
      </c>
      <c r="F292">
        <v>12336</v>
      </c>
      <c r="G292">
        <v>36637</v>
      </c>
      <c r="H292">
        <v>1672</v>
      </c>
      <c r="I292">
        <v>33569</v>
      </c>
      <c r="J292">
        <v>53997</v>
      </c>
    </row>
    <row r="293" spans="1:10" x14ac:dyDescent="0.35">
      <c r="A293" t="s">
        <v>37</v>
      </c>
      <c r="B293" t="s">
        <v>10</v>
      </c>
      <c r="C293">
        <v>226865</v>
      </c>
      <c r="D293">
        <v>172738</v>
      </c>
      <c r="E293">
        <v>132151</v>
      </c>
      <c r="F293">
        <v>34053</v>
      </c>
      <c r="G293">
        <v>104944</v>
      </c>
      <c r="H293">
        <v>5702</v>
      </c>
      <c r="I293">
        <v>83041</v>
      </c>
      <c r="J293">
        <v>140097</v>
      </c>
    </row>
    <row r="294" spans="1:10" x14ac:dyDescent="0.35">
      <c r="A294" t="s">
        <v>37</v>
      </c>
      <c r="B294" t="s">
        <v>11</v>
      </c>
      <c r="C294">
        <v>41444</v>
      </c>
      <c r="D294">
        <v>29641</v>
      </c>
      <c r="E294">
        <v>21608</v>
      </c>
      <c r="F294">
        <v>6599</v>
      </c>
      <c r="G294">
        <v>18653</v>
      </c>
      <c r="H294">
        <v>867</v>
      </c>
      <c r="I294">
        <v>13368</v>
      </c>
      <c r="J294">
        <v>24158</v>
      </c>
    </row>
    <row r="295" spans="1:10" x14ac:dyDescent="0.35">
      <c r="A295" t="s">
        <v>37</v>
      </c>
      <c r="B295" t="s">
        <v>12</v>
      </c>
      <c r="C295">
        <v>113895</v>
      </c>
      <c r="D295">
        <v>83924</v>
      </c>
      <c r="E295">
        <v>63548</v>
      </c>
      <c r="F295">
        <v>18256</v>
      </c>
      <c r="G295">
        <v>59329</v>
      </c>
      <c r="H295">
        <v>2909</v>
      </c>
      <c r="I295">
        <v>42519</v>
      </c>
      <c r="J295">
        <v>76692</v>
      </c>
    </row>
    <row r="296" spans="1:10" x14ac:dyDescent="0.35">
      <c r="A296" t="s">
        <v>37</v>
      </c>
      <c r="B296" t="s">
        <v>13</v>
      </c>
      <c r="C296">
        <v>165432</v>
      </c>
      <c r="D296">
        <v>129223</v>
      </c>
      <c r="E296">
        <v>97626</v>
      </c>
      <c r="F296">
        <v>18449</v>
      </c>
      <c r="G296">
        <v>60310</v>
      </c>
      <c r="H296">
        <v>3069</v>
      </c>
      <c r="I296">
        <v>65627</v>
      </c>
      <c r="J296">
        <v>93799</v>
      </c>
    </row>
    <row r="297" spans="1:10" x14ac:dyDescent="0.35">
      <c r="A297" t="s">
        <v>37</v>
      </c>
      <c r="B297" t="s">
        <v>14</v>
      </c>
      <c r="C297">
        <v>1858</v>
      </c>
      <c r="D297">
        <v>1275</v>
      </c>
      <c r="E297">
        <v>992</v>
      </c>
      <c r="F297">
        <v>520</v>
      </c>
      <c r="G297">
        <v>1162</v>
      </c>
      <c r="H297">
        <v>73</v>
      </c>
      <c r="I297">
        <v>678</v>
      </c>
      <c r="J297">
        <v>1823</v>
      </c>
    </row>
    <row r="298" spans="1:10" x14ac:dyDescent="0.35">
      <c r="A298" t="s">
        <v>37</v>
      </c>
      <c r="B298" t="s">
        <v>15</v>
      </c>
      <c r="C298">
        <v>964449</v>
      </c>
      <c r="D298">
        <v>727751</v>
      </c>
      <c r="E298">
        <v>551857</v>
      </c>
      <c r="F298">
        <v>138112</v>
      </c>
      <c r="G298">
        <v>412915</v>
      </c>
      <c r="H298">
        <v>20176</v>
      </c>
      <c r="I298">
        <v>344686</v>
      </c>
      <c r="J298">
        <v>566568</v>
      </c>
    </row>
    <row r="299" spans="1:10" x14ac:dyDescent="0.35">
      <c r="A299" t="s">
        <v>37</v>
      </c>
      <c r="B299" t="s">
        <v>16</v>
      </c>
      <c r="C299">
        <v>1597</v>
      </c>
      <c r="D299">
        <v>759</v>
      </c>
      <c r="E299">
        <v>526</v>
      </c>
      <c r="F299">
        <v>309</v>
      </c>
      <c r="G299">
        <v>618</v>
      </c>
      <c r="H299">
        <v>46</v>
      </c>
      <c r="I299">
        <v>312</v>
      </c>
      <c r="J299">
        <v>908</v>
      </c>
    </row>
    <row r="300" spans="1:10" x14ac:dyDescent="0.35">
      <c r="A300" t="s">
        <v>37</v>
      </c>
      <c r="B300" t="s">
        <v>17</v>
      </c>
      <c r="C300">
        <v>79134</v>
      </c>
      <c r="D300">
        <v>60349</v>
      </c>
      <c r="E300">
        <v>46846</v>
      </c>
      <c r="F300">
        <v>10908</v>
      </c>
      <c r="G300">
        <v>31402</v>
      </c>
      <c r="H300">
        <v>1244</v>
      </c>
      <c r="I300">
        <v>26168</v>
      </c>
      <c r="J300">
        <v>43274</v>
      </c>
    </row>
    <row r="301" spans="1:10" x14ac:dyDescent="0.35">
      <c r="A301" t="s">
        <v>37</v>
      </c>
      <c r="B301" t="s">
        <v>18</v>
      </c>
      <c r="C301">
        <v>2737</v>
      </c>
      <c r="D301">
        <v>1598</v>
      </c>
      <c r="E301">
        <v>1258</v>
      </c>
      <c r="F301">
        <v>590</v>
      </c>
      <c r="G301">
        <v>1655</v>
      </c>
      <c r="H301">
        <v>75</v>
      </c>
      <c r="I301">
        <v>940</v>
      </c>
      <c r="J301">
        <v>1682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7</vt:i4>
      </vt:variant>
    </vt:vector>
  </HeadingPairs>
  <TitlesOfParts>
    <vt:vector size="17" baseType="lpstr">
      <vt:lpstr>Notes</vt:lpstr>
      <vt:lpstr>Contents</vt:lpstr>
      <vt:lpstr>Dental claims</vt:lpstr>
      <vt:lpstr>Examinations</vt:lpstr>
      <vt:lpstr>Extractions</vt:lpstr>
      <vt:lpstr>Fillings</vt:lpstr>
      <vt:lpstr>Root canals</vt:lpstr>
      <vt:lpstr>Scale &amp; Polish</vt:lpstr>
      <vt:lpstr>Radiographs (X-rays)</vt:lpstr>
      <vt:lpstr>final_data</vt:lpstr>
      <vt:lpstr>'Dental claims'!Print_Area</vt:lpstr>
      <vt:lpstr>Examinations!Print_Area</vt:lpstr>
      <vt:lpstr>Extractions!Print_Area</vt:lpstr>
      <vt:lpstr>Fillings!Print_Area</vt:lpstr>
      <vt:lpstr>'Radiographs (X-rays)'!Print_Area</vt:lpstr>
      <vt:lpstr>'Root canals'!Print_Area</vt:lpstr>
      <vt:lpstr>'Scale &amp; Polish'!Print_Area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Claire Clark</dc:creator>
  <cp:lastModifiedBy>Caroline Buchanan</cp:lastModifiedBy>
  <cp:lastPrinted>2023-05-03T21:51:14Z</cp:lastPrinted>
  <dcterms:created xsi:type="dcterms:W3CDTF">2023-05-01T15:15:14Z</dcterms:created>
  <dcterms:modified xsi:type="dcterms:W3CDTF">2023-05-11T11:40:16Z</dcterms:modified>
</cp:coreProperties>
</file>